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752" firstSheet="2" activeTab="2"/>
  </bookViews>
  <sheets>
    <sheet name="MVazby" sheetId="1" state="veryHidden" r:id="rId1"/>
    <sheet name="Vazby" sheetId="2" state="veryHidden" r:id="rId2"/>
    <sheet name="Identifikacia" sheetId="3" r:id="rId3"/>
    <sheet name="185" sheetId="4" r:id="rId4"/>
    <sheet name="187" sheetId="5" r:id="rId5"/>
    <sheet name="188" sheetId="6" r:id="rId6"/>
    <sheet name="189" sheetId="7" r:id="rId7"/>
    <sheet name="190" sheetId="8" r:id="rId8"/>
    <sheet name="191" sheetId="9" r:id="rId9"/>
    <sheet name="193" sheetId="10" r:id="rId10"/>
    <sheet name="Sheet1" sheetId="11" r:id="rId11"/>
    <sheet name="Data" sheetId="12" state="veryHidden" r:id="rId12"/>
    <sheet name="Okresy" sheetId="13" r:id="rId13"/>
    <sheet name="Kapacity" sheetId="14" r:id="rId14"/>
    <sheet name="ODVCisKP" sheetId="15" state="veryHidden" r:id="rId15"/>
    <sheet name="Odbory" sheetId="16" r:id="rId16"/>
    <sheet name="Podpis" sheetId="17" r:id="rId17"/>
  </sheets>
  <externalReferences>
    <externalReference r:id="rId20"/>
  </externalReferences>
  <definedNames>
    <definedName name="_xlfn.IFERROR" hidden="1">#NAME?</definedName>
    <definedName name="CislKap">'Kapacity'!$A$2:$A$159</definedName>
    <definedName name="CisOdboryList">'Odbory'!$B$2:$B$23</definedName>
    <definedName name="CisOdboryNazov">'Odbory'!$A$1</definedName>
    <definedName name="CisOkrCisloList">'Okresy'!$B$2:$B$81</definedName>
    <definedName name="CisOkrNazov">'Okresy'!$A$1</definedName>
    <definedName name="Hodiny">'Identifikacia'!$F$2</definedName>
    <definedName name="ChybyVazieb">'Identifikacia'!$A$16</definedName>
    <definedName name="ChybyVaziebNadpis">'Identifikacia'!$A$16:$G$16</definedName>
    <definedName name="IdentDICO">'Identifikacia'!$C$3</definedName>
    <definedName name="IdentIco">'Identifikacia'!$B$3</definedName>
    <definedName name="IdentKap">#REF!</definedName>
    <definedName name="IdentOkresKod">'Identifikacia'!$B$5</definedName>
    <definedName name="IdentPotrKod">'Identifikacia'!$C$7</definedName>
    <definedName name="IdentRegC">'Identifikacia'!$D$3</definedName>
    <definedName name="IdentUct">'Identifikacia'!$C$8</definedName>
    <definedName name="Jednotka">'Kapacity'!$C$1</definedName>
    <definedName name="MESACNE">'Identifikacia'!$I$1:$T$1</definedName>
    <definedName name="Minuty">'Identifikacia'!$F$3</definedName>
    <definedName name="MVazbyData">'MVazby'!$A$1:$I$3</definedName>
    <definedName name="MVazbyOdd1">'MVazby'!$A$1</definedName>
    <definedName name="MVazbyOdd2">'MVazby'!$E$1</definedName>
    <definedName name="MVazbyRetazec">'MVazby'!$F$1</definedName>
    <definedName name="MVazbyStl1">'MVazby'!$C$1</definedName>
    <definedName name="MVazbyStl2">'MVazby'!$G$1</definedName>
    <definedName name="MVazbyText1">'MVazby'!$H$1</definedName>
    <definedName name="MVazbyText2">'MVazby'!$I$1</definedName>
    <definedName name="MVazbyVyslRiad">'MVazby'!$B$1</definedName>
    <definedName name="MVazbyZnam">'MVazby'!$D$1</definedName>
    <definedName name="NavzovKap">'Kapacity'!$B$1</definedName>
    <definedName name="NazovKap">'Kapacity'!$B$1</definedName>
    <definedName name="NevyplVykaz">'Identifikacia'!$A$15</definedName>
    <definedName name="POLROCNE">'Identifikacia'!$P$2:$Q$2</definedName>
    <definedName name="_xlnm.Print_Titles" localSheetId="3">'185'!$1:$6</definedName>
    <definedName name="_xlnm.Print_Titles" localSheetId="4">'187'!$1:$6</definedName>
    <definedName name="_xlnm.Print_Titles" localSheetId="5">'188'!$1:$6</definedName>
    <definedName name="_xlnm.Print_Titles" localSheetId="6">'189'!$1:$6</definedName>
    <definedName name="_xlnm.Print_Titles" localSheetId="7">'190'!$1:$6</definedName>
    <definedName name="_xlnm.Print_Titles" localSheetId="8">'191'!$1:$6</definedName>
    <definedName name="_xlnm.Print_Titles" localSheetId="9">'193'!$1:$6</definedName>
    <definedName name="_xlnm.Print_Titles" localSheetId="16">'Podpis'!$1:$3</definedName>
    <definedName name="R185011">'185'!$C$8</definedName>
    <definedName name="R185012">'185'!$D$8</definedName>
    <definedName name="R185021">'185'!$C$9</definedName>
    <definedName name="R185022">'185'!$D$9</definedName>
    <definedName name="R185031">'185'!$C$10</definedName>
    <definedName name="R185032">'185'!$D$10</definedName>
    <definedName name="R185041">'185'!$C$11</definedName>
    <definedName name="R185042">'185'!$D$11</definedName>
    <definedName name="R185051">'185'!$C$12</definedName>
    <definedName name="R185052">'185'!$D$12</definedName>
    <definedName name="R185061">'185'!$C$13</definedName>
    <definedName name="R185062">'185'!$D$13</definedName>
    <definedName name="R185071">'185'!$C$14</definedName>
    <definedName name="R185072">'185'!$D$14</definedName>
    <definedName name="R185081">'185'!$C$15</definedName>
    <definedName name="R185082">'185'!$D$15</definedName>
    <definedName name="R185091">'185'!$C$16</definedName>
    <definedName name="R185092">'185'!$D$16</definedName>
    <definedName name="R185991">'185'!$C$17</definedName>
    <definedName name="R185992">'185'!$D$17</definedName>
    <definedName name="R187011">'187'!$C$7</definedName>
    <definedName name="R187012">'187'!$D$7</definedName>
    <definedName name="R187021">'187'!$C$8</definedName>
    <definedName name="R187022">'187'!$D$8</definedName>
    <definedName name="R187031">'187'!$C$9</definedName>
    <definedName name="R187032">'187'!$D$9</definedName>
    <definedName name="R187041">'187'!$C$10</definedName>
    <definedName name="R187042">'187'!$D$10</definedName>
    <definedName name="R187051">'187'!$C$11</definedName>
    <definedName name="R187052">'187'!$D$11</definedName>
    <definedName name="R187061">'187'!$C$12</definedName>
    <definedName name="R187062">'187'!$D$12</definedName>
    <definedName name="R187071">'187'!$C$13</definedName>
    <definedName name="R187072">'187'!$D$13</definedName>
    <definedName name="R187081">'187'!$C$14</definedName>
    <definedName name="R187082">'187'!$D$14</definedName>
    <definedName name="R187091">'187'!$C$15</definedName>
    <definedName name="R187092">'187'!$D$15</definedName>
    <definedName name="R187101">'187'!$C$16</definedName>
    <definedName name="R187102">'187'!$D$16</definedName>
    <definedName name="R187111">'187'!$C$17</definedName>
    <definedName name="R187112">'187'!$D$17</definedName>
    <definedName name="R187121">'187'!$C$18</definedName>
    <definedName name="R187122">'187'!$D$18</definedName>
    <definedName name="R187131">'187'!$C$19</definedName>
    <definedName name="R187132">'187'!$D$19</definedName>
    <definedName name="R187141">'187'!$C$20</definedName>
    <definedName name="R187142">'187'!$D$20</definedName>
    <definedName name="R187151">'187'!$C$21</definedName>
    <definedName name="R187152">'187'!$D$21</definedName>
    <definedName name="R187161">'187'!$C$22</definedName>
    <definedName name="R187162">'187'!$D$22</definedName>
    <definedName name="R187171">'187'!$C$23</definedName>
    <definedName name="R187172">'187'!$D$23</definedName>
    <definedName name="R187181">'187'!$C$24</definedName>
    <definedName name="R187182">'187'!$D$24</definedName>
    <definedName name="R187191">'187'!$C$25</definedName>
    <definedName name="R187192">'187'!$D$25</definedName>
    <definedName name="R187201">'187'!$C$26</definedName>
    <definedName name="R187202">'187'!$D$26</definedName>
    <definedName name="R187211">'187'!$C$27</definedName>
    <definedName name="R187212">'187'!$D$27</definedName>
    <definedName name="R187221">'187'!$C$28</definedName>
    <definedName name="R187222">'187'!$D$28</definedName>
    <definedName name="R187231">'187'!$C$29</definedName>
    <definedName name="R187232">'187'!$D$29</definedName>
    <definedName name="R187241">'187'!$C$30</definedName>
    <definedName name="R187242">'187'!$D$30</definedName>
    <definedName name="R187251">'187'!$C$31</definedName>
    <definedName name="R187252">'187'!$D$31</definedName>
    <definedName name="R187261">'187'!$C$32</definedName>
    <definedName name="R187262">'187'!$D$32</definedName>
    <definedName name="R187271">'187'!$C$33</definedName>
    <definedName name="R187272">'187'!$D$33</definedName>
    <definedName name="R187991">'187'!$C$34</definedName>
    <definedName name="R187992">'187'!$D$34</definedName>
    <definedName name="R188011">'188'!$C$8</definedName>
    <definedName name="R188012">'188'!$D$8</definedName>
    <definedName name="R188021">'188'!$C$9</definedName>
    <definedName name="R188022">'188'!$D$9</definedName>
    <definedName name="R188031">'188'!$C$10</definedName>
    <definedName name="R188032">'188'!$D$10</definedName>
    <definedName name="R188041">'188'!$C$11</definedName>
    <definedName name="R188042">'188'!$D$11</definedName>
    <definedName name="R188051">'188'!$C$12</definedName>
    <definedName name="R188052">'188'!$D$12</definedName>
    <definedName name="R188061">'188'!$C$13</definedName>
    <definedName name="R188062">'188'!$D$13</definedName>
    <definedName name="R188071">'188'!$C$14</definedName>
    <definedName name="R188072">'188'!$D$14</definedName>
    <definedName name="R188081">'188'!$C$15</definedName>
    <definedName name="R188082">'188'!$D$15</definedName>
    <definedName name="R188091">'188'!$C$16</definedName>
    <definedName name="R188092">'188'!$D$16</definedName>
    <definedName name="R188101">'188'!$C$17</definedName>
    <definedName name="R188102">'188'!$D$17</definedName>
    <definedName name="R188111">'188'!$C$18</definedName>
    <definedName name="R188112">'188'!$D$18</definedName>
    <definedName name="R188121">'188'!$C$19</definedName>
    <definedName name="R188122">'188'!$D$19</definedName>
    <definedName name="R188131">'188'!$C$20</definedName>
    <definedName name="R188132">'188'!$D$20</definedName>
    <definedName name="R188141">'188'!$C$21</definedName>
    <definedName name="R188142">'188'!$D$21</definedName>
    <definedName name="R188151">'188'!$C$22</definedName>
    <definedName name="R188152">'188'!$D$22</definedName>
    <definedName name="R188161">'188'!$C$23</definedName>
    <definedName name="R188162">'188'!$D$23</definedName>
    <definedName name="R188171">'188'!$C$24</definedName>
    <definedName name="R188172">'188'!$D$24</definedName>
    <definedName name="R188991">'188'!$C$25</definedName>
    <definedName name="R188992">'188'!$D$25</definedName>
    <definedName name="R189011">'189'!$C$8</definedName>
    <definedName name="R189012">'189'!$D$8</definedName>
    <definedName name="R189021">'189'!$C$9</definedName>
    <definedName name="R189022">'189'!$D$9</definedName>
    <definedName name="R189031">'189'!$C$10</definedName>
    <definedName name="R189032">'189'!$D$10</definedName>
    <definedName name="R189041">'189'!$C$11</definedName>
    <definedName name="R189042">'189'!$D$11</definedName>
    <definedName name="R189051">'189'!$C$12</definedName>
    <definedName name="R189052">'189'!$D$12</definedName>
    <definedName name="R189061">'189'!$C$13</definedName>
    <definedName name="R189062">'189'!$D$13</definedName>
    <definedName name="R189071">'189'!$C$14</definedName>
    <definedName name="R189072">'189'!$D$14</definedName>
    <definedName name="R189991">'189'!$C$15</definedName>
    <definedName name="R189992">'189'!$D$15</definedName>
    <definedName name="R190011">'190'!$C$9</definedName>
    <definedName name="R190012">'190'!$D$9</definedName>
    <definedName name="R190013">'190'!$E$9</definedName>
    <definedName name="R190014">'190'!$F$9</definedName>
    <definedName name="R190021">'190'!$C$10</definedName>
    <definedName name="R190022">'190'!$D$10</definedName>
    <definedName name="R190023">'190'!$E$10</definedName>
    <definedName name="R190024">'190'!$F$10</definedName>
    <definedName name="R190031">'190'!$C$11</definedName>
    <definedName name="R190032">'190'!$D$11</definedName>
    <definedName name="R190033">'190'!$E$11</definedName>
    <definedName name="R190034">'190'!$F$11</definedName>
    <definedName name="R190041">'190'!$C$12</definedName>
    <definedName name="R190042">'190'!$D$12</definedName>
    <definedName name="R190043">'190'!$E$12</definedName>
    <definedName name="R190044">'190'!$F$12</definedName>
    <definedName name="R190051">'190'!$C$13</definedName>
    <definedName name="R190052">'190'!$D$13</definedName>
    <definedName name="R190053">'190'!$E$13</definedName>
    <definedName name="R190054">'190'!$F$13</definedName>
    <definedName name="R190061">'190'!$C$14</definedName>
    <definedName name="R190062">'190'!$D$14</definedName>
    <definedName name="R190063">'190'!$E$14</definedName>
    <definedName name="R190064">'190'!$F$14</definedName>
    <definedName name="R190071">'190'!$C$15</definedName>
    <definedName name="R190072">'190'!$D$15</definedName>
    <definedName name="R190073">'190'!$E$15</definedName>
    <definedName name="R190074">'190'!$F$15</definedName>
    <definedName name="R190081">'190'!$C$16</definedName>
    <definedName name="R190082">'190'!$D$16</definedName>
    <definedName name="R190083">'190'!$E$16</definedName>
    <definedName name="R190084">'190'!$F$16</definedName>
    <definedName name="R190091">'190'!$C$17</definedName>
    <definedName name="R190092">'190'!$D$17</definedName>
    <definedName name="R190093">'190'!$E$17</definedName>
    <definedName name="R190094">'190'!$F$17</definedName>
    <definedName name="R190101">'190'!$C$18</definedName>
    <definedName name="R190102">'190'!$D$18</definedName>
    <definedName name="R190103">'190'!$E$18</definedName>
    <definedName name="R190104">'190'!$F$18</definedName>
    <definedName name="R190111">'190'!$C$19</definedName>
    <definedName name="R190112">'190'!$D$19</definedName>
    <definedName name="R190113">'190'!$E$19</definedName>
    <definedName name="R190114">'190'!$F$19</definedName>
    <definedName name="R190121">'190'!$C$20</definedName>
    <definedName name="R190122">'190'!$D$20</definedName>
    <definedName name="R190123">'190'!$E$20</definedName>
    <definedName name="R190124">'190'!$F$20</definedName>
    <definedName name="R190131">'190'!$C$21</definedName>
    <definedName name="R190132">'190'!$D$21</definedName>
    <definedName name="R190133">'190'!$E$21</definedName>
    <definedName name="R190134">'190'!$F$21</definedName>
    <definedName name="R190141">'190'!$C$22</definedName>
    <definedName name="R190142">'190'!$D$22</definedName>
    <definedName name="R190143">'190'!$E$22</definedName>
    <definedName name="R190144">'190'!$F$22</definedName>
    <definedName name="R190151">'190'!$C$23</definedName>
    <definedName name="R190152">'190'!$D$23</definedName>
    <definedName name="R190153">'190'!$E$23</definedName>
    <definedName name="R190154">'190'!$F$23</definedName>
    <definedName name="R190161">'190'!$C$24</definedName>
    <definedName name="R190162">'190'!$D$24</definedName>
    <definedName name="R190163">'190'!$E$24</definedName>
    <definedName name="R190164">'190'!$F$24</definedName>
    <definedName name="R190171">'190'!$C$25</definedName>
    <definedName name="R190172">'190'!$D$25</definedName>
    <definedName name="R190173">'190'!$E$25</definedName>
    <definedName name="R190174">'190'!$F$25</definedName>
    <definedName name="R190181">'190'!$C$26</definedName>
    <definedName name="R190182">'190'!$D$26</definedName>
    <definedName name="R190183">'190'!$E$26</definedName>
    <definedName name="R190184">'190'!$F$26</definedName>
    <definedName name="R190191">'190'!$C$27</definedName>
    <definedName name="R190192">'190'!$D$27</definedName>
    <definedName name="R190193">'190'!$E$27</definedName>
    <definedName name="R190194">'190'!$F$27</definedName>
    <definedName name="R190201">'190'!$C$28</definedName>
    <definedName name="R190202">'190'!$D$28</definedName>
    <definedName name="R190203">'190'!$E$28</definedName>
    <definedName name="R190204">'190'!$F$28</definedName>
    <definedName name="R190211">'190'!$C$29</definedName>
    <definedName name="R190212">'190'!$D$29</definedName>
    <definedName name="R190213">'190'!$E$29</definedName>
    <definedName name="R190214">'190'!$F$29</definedName>
    <definedName name="R190221">'190'!$C$30</definedName>
    <definedName name="R190222">'190'!$D$30</definedName>
    <definedName name="R190223">'190'!$E$30</definedName>
    <definedName name="R190224">'190'!$F$30</definedName>
    <definedName name="R190991">'190'!$C$31</definedName>
    <definedName name="R190992">'190'!$D$31</definedName>
    <definedName name="R190993">'190'!$E$31</definedName>
    <definedName name="R190994">'190'!$F$31</definedName>
    <definedName name="R191011">'191'!$C$8</definedName>
    <definedName name="R191012">'191'!$D$8</definedName>
    <definedName name="R191013">'191'!$E$8</definedName>
    <definedName name="R191014">'191'!$F$8</definedName>
    <definedName name="R191021">'191'!$C$9</definedName>
    <definedName name="R191022">'191'!$D$9</definedName>
    <definedName name="R191023">'191'!$E$9</definedName>
    <definedName name="R191024">'191'!$F$9</definedName>
    <definedName name="R191031">'191'!$C$10</definedName>
    <definedName name="R191032">'191'!$D$10</definedName>
    <definedName name="R191033">'191'!$E$10</definedName>
    <definedName name="R191034">'191'!$F$10</definedName>
    <definedName name="R191041">'191'!$C$11</definedName>
    <definedName name="R191042">'191'!$D$11</definedName>
    <definedName name="R191043">'191'!$E$11</definedName>
    <definedName name="R191044">'191'!$F$11</definedName>
    <definedName name="R191051">'191'!$C$12</definedName>
    <definedName name="R191052">'191'!$D$12</definedName>
    <definedName name="R191053">'191'!$E$12</definedName>
    <definedName name="R191054">'191'!$F$12</definedName>
    <definedName name="R191061">'191'!$C$13</definedName>
    <definedName name="R191062">'191'!$D$13</definedName>
    <definedName name="R191063">'191'!$E$13</definedName>
    <definedName name="R191064">'191'!$F$13</definedName>
    <definedName name="R191071">'191'!$C$14</definedName>
    <definedName name="R191072">'191'!$D$14</definedName>
    <definedName name="R191073">'191'!$E$14</definedName>
    <definedName name="R191074">'191'!$F$14</definedName>
    <definedName name="R191081">'191'!$C$15</definedName>
    <definedName name="R191082">'191'!$D$15</definedName>
    <definedName name="R191083">'191'!$E$15</definedName>
    <definedName name="R191084">'191'!$F$15</definedName>
    <definedName name="R191091">'191'!$C$16</definedName>
    <definedName name="R191092">'191'!$D$16</definedName>
    <definedName name="R191093">'191'!$E$16</definedName>
    <definedName name="R191094">'191'!$F$16</definedName>
    <definedName name="R191991">'191'!$C$17</definedName>
    <definedName name="R191992">'191'!$D$17</definedName>
    <definedName name="R191993">'191'!$E$17</definedName>
    <definedName name="R191994">'191'!$F$17</definedName>
    <definedName name="R193011">'193'!$E$8</definedName>
    <definedName name="R193012">'193'!$F$8</definedName>
    <definedName name="R193013">'193'!$G$8</definedName>
    <definedName name="R193021">'193'!$E$9</definedName>
    <definedName name="R193022">'193'!$F$9</definedName>
    <definedName name="R193023">'193'!$G$9</definedName>
    <definedName name="R193031">'193'!$E$10</definedName>
    <definedName name="R193032">'193'!$F$10</definedName>
    <definedName name="R193033">'193'!$G$10</definedName>
    <definedName name="R193041">'193'!$E$11</definedName>
    <definedName name="R193042">'193'!$F$11</definedName>
    <definedName name="R193043">'193'!$G$11</definedName>
    <definedName name="R193051">'193'!$E$12</definedName>
    <definedName name="R193052">'193'!$F$12</definedName>
    <definedName name="R193053">'193'!$G$12</definedName>
    <definedName name="R193061">'193'!$E$13</definedName>
    <definedName name="R193062">'193'!$F$13</definedName>
    <definedName name="R193063">'193'!$G$13</definedName>
    <definedName name="R193071">'193'!$E$14</definedName>
    <definedName name="R193072">'193'!$F$14</definedName>
    <definedName name="R193073">'193'!$G$14</definedName>
    <definedName name="R193081">'193'!$E$15</definedName>
    <definedName name="R193082">'193'!$F$15</definedName>
    <definedName name="R193083">'193'!$G$15</definedName>
    <definedName name="R193091">'193'!$E$16</definedName>
    <definedName name="R193092">'193'!$F$16</definedName>
    <definedName name="R193093">'193'!$G$16</definedName>
    <definedName name="R193101">'193'!$E$17</definedName>
    <definedName name="R193102">'193'!$F$17</definedName>
    <definedName name="R193103">'193'!$G$17</definedName>
    <definedName name="R193111">'193'!$E$18</definedName>
    <definedName name="R193112">'193'!$F$18</definedName>
    <definedName name="R193113">'193'!$G$18</definedName>
    <definedName name="R193121">'193'!$E$19</definedName>
    <definedName name="R193122">'193'!$F$19</definedName>
    <definedName name="R193123">'193'!$G$19</definedName>
    <definedName name="R193131">'193'!$E$20</definedName>
    <definedName name="R193132">'193'!$F$20</definedName>
    <definedName name="R193133">'193'!$G$20</definedName>
    <definedName name="R193141">'193'!$E$21</definedName>
    <definedName name="R193142">'193'!$F$21</definedName>
    <definedName name="R193143">'193'!$G$21</definedName>
    <definedName name="R193151">'193'!$E$22</definedName>
    <definedName name="R193152">'193'!$F$22</definedName>
    <definedName name="R193153">'193'!$G$22</definedName>
    <definedName name="R193161">'193'!$E$23</definedName>
    <definedName name="R193162">'193'!$F$23</definedName>
    <definedName name="R193163">'193'!$G$23</definedName>
    <definedName name="R193171">'193'!$E$24</definedName>
    <definedName name="R193172">'193'!$F$24</definedName>
    <definedName name="R193173">'193'!$G$24</definedName>
    <definedName name="R193181">'193'!$E$25</definedName>
    <definedName name="R193182">'193'!$F$25</definedName>
    <definedName name="R193183">'193'!$G$25</definedName>
    <definedName name="R193191">'193'!$E$26</definedName>
    <definedName name="R193192">'193'!$F$26</definedName>
    <definedName name="R193193">'193'!$G$26</definedName>
    <definedName name="R193201">'193'!$E$27</definedName>
    <definedName name="R193202">'193'!$F$27</definedName>
    <definedName name="R193203">'193'!$G$27</definedName>
    <definedName name="R193991">'193'!$E$28</definedName>
    <definedName name="R193992">'193'!$F$28</definedName>
    <definedName name="R193993">'193'!$G$28</definedName>
    <definedName name="RM11502">'[1]115'!$F$9</definedName>
    <definedName name="RM11503">'[1]115'!$F$10</definedName>
    <definedName name="RM11504">'[1]115'!$F$11</definedName>
    <definedName name="RM11505">'[1]115'!$F$12</definedName>
    <definedName name="RM11506">'[1]115'!$F$13</definedName>
    <definedName name="RM11507">'[1]115'!$F$14</definedName>
    <definedName name="RM11508">'[1]115'!$F$15</definedName>
    <definedName name="RM11509">'[1]115'!$F$16</definedName>
    <definedName name="RM11510">'[1]115'!$F$17</definedName>
    <definedName name="RM11511">'[1]115'!$F$18</definedName>
    <definedName name="RM11512">'[1]115'!$F$19</definedName>
    <definedName name="RM11513">'[1]115'!$F$20</definedName>
    <definedName name="RM11514">'[1]115'!$F$21</definedName>
    <definedName name="RM12012">'[1]120'!$D$17</definedName>
    <definedName name="RM12211">'[1]122'!$D$16</definedName>
    <definedName name="RM12212">'[1]122'!$D$17</definedName>
    <definedName name="RM12213">'[1]122'!$D$18</definedName>
    <definedName name="RM12301">'[1]123'!$H$7</definedName>
    <definedName name="RM12302">'[1]123'!$H$8</definedName>
    <definedName name="RM12303">'[1]123'!$H$9</definedName>
    <definedName name="RM12304">'[1]123'!$H$10</definedName>
    <definedName name="RM12305">'[1]123'!$H$11</definedName>
    <definedName name="RM12306">'[1]123'!$H$12</definedName>
    <definedName name="RM12307">'[1]123'!$H$13</definedName>
    <definedName name="RM12308">'[1]123'!$H$14</definedName>
    <definedName name="RM12309">'[1]123'!$H$15</definedName>
    <definedName name="RM12310">'[1]123'!$H$16</definedName>
    <definedName name="RM12311">'[1]123'!$H$17</definedName>
    <definedName name="RM12312">'[1]123'!$H$18</definedName>
    <definedName name="RM12313">'[1]123'!$H$19</definedName>
    <definedName name="RM12314">'[1]123'!$H$20</definedName>
    <definedName name="RM12315">'[1]123'!$H$21</definedName>
    <definedName name="RM12316">'[1]123'!$H$22</definedName>
    <definedName name="RM12317">'[1]123'!$H$23</definedName>
    <definedName name="RM12318">'[1]123'!$H$24</definedName>
    <definedName name="RM12319">'[1]123'!$H$25</definedName>
    <definedName name="RM12320">'[1]123'!$H$26</definedName>
    <definedName name="RM12321">'[1]123'!$H$27</definedName>
    <definedName name="RM12322">'[1]123'!$H$28</definedName>
    <definedName name="RM12323">'[1]123'!$H$29</definedName>
    <definedName name="RM12324">'[1]123'!$H$30</definedName>
    <definedName name="RM12325">'[1]123'!$H$31</definedName>
    <definedName name="RM12326">'[1]123'!$H$32</definedName>
    <definedName name="RM12327">'[1]123'!$H$33</definedName>
    <definedName name="RM12328">'[1]123'!$H$34</definedName>
    <definedName name="RM12329">'[1]123'!$H$35</definedName>
    <definedName name="RM12330">'[1]123'!$H$36</definedName>
    <definedName name="RM12331">'[1]123'!$H$37</definedName>
    <definedName name="RM12332">'[1]123'!$H$38</definedName>
    <definedName name="RM12333">'[1]123'!$H$39</definedName>
    <definedName name="RM12334">'[1]123'!$H$40</definedName>
    <definedName name="RM12335">'[1]123'!$H$41</definedName>
    <definedName name="RM12336">'[1]123'!$H$42</definedName>
    <definedName name="RM12337">'[1]123'!$H$43</definedName>
    <definedName name="RM12338">'[1]123'!$H$44</definedName>
    <definedName name="RM12401">'[1]124'!$H$7</definedName>
    <definedName name="RM12402">'[1]124'!$H$8</definedName>
    <definedName name="RM12403">'[1]124'!$H$9</definedName>
    <definedName name="RM12404">'[1]124'!$H$10</definedName>
    <definedName name="RM12405">'[1]124'!$H$11</definedName>
    <definedName name="RM12406">'[1]124'!$H$12</definedName>
    <definedName name="RM12407">'[1]124'!$H$13</definedName>
    <definedName name="RM12408">'[1]124'!$H$14</definedName>
    <definedName name="RM12409">'[1]124'!$H$15</definedName>
    <definedName name="RM12410">'[1]124'!$H$16</definedName>
    <definedName name="RM12411">'[1]124'!$H$17</definedName>
    <definedName name="RM12412">'[1]124'!$H$18</definedName>
    <definedName name="RM12413">'[1]124'!$H$19</definedName>
    <definedName name="RM12414">'[1]124'!$H$20</definedName>
    <definedName name="RM12415">'[1]124'!$H$21</definedName>
    <definedName name="RM12416">'[1]124'!$H$22</definedName>
    <definedName name="RM12417">'[1]124'!$H$23</definedName>
    <definedName name="RM12418">'[1]124'!$H$24</definedName>
    <definedName name="RM12419">'[1]124'!$H$25</definedName>
    <definedName name="RM12420">'[1]124'!$H$26</definedName>
    <definedName name="RM12421">'[1]124'!$H$27</definedName>
    <definedName name="RM12422">'[1]124'!$H$28</definedName>
    <definedName name="RM12423">'[1]124'!$H$29</definedName>
    <definedName name="RM12424">'[1]124'!$H$30</definedName>
    <definedName name="RM12425">'[1]124'!$H$31</definedName>
    <definedName name="RM12426">'[1]124'!$H$32</definedName>
    <definedName name="RM12427">'[1]124'!$H$33</definedName>
    <definedName name="RM12428">'[1]124'!$H$34</definedName>
    <definedName name="RM12429">'[1]124'!$H$35</definedName>
    <definedName name="RM12430">'[1]124'!$H$36</definedName>
    <definedName name="RM12431">'[1]124'!$H$37</definedName>
    <definedName name="RM12432">'[1]124'!$H$38</definedName>
    <definedName name="RM12433">'[1]124'!$H$39</definedName>
    <definedName name="RM12434">'[1]124'!$H$40</definedName>
    <definedName name="RM12435">'[1]124'!$H$41</definedName>
    <definedName name="RM12436">'[1]124'!$H$42</definedName>
    <definedName name="RM12437">'[1]124'!$H$43</definedName>
    <definedName name="RM12438">'[1]124'!$H$44</definedName>
    <definedName name="RM12501">'[1]125'!$H$7</definedName>
    <definedName name="RM12502">'[1]125'!$H$8</definedName>
    <definedName name="RM12503">'[1]125'!$H$9</definedName>
    <definedName name="RM12504">'[1]125'!$H$10</definedName>
    <definedName name="RM12505">'[1]125'!$H$11</definedName>
    <definedName name="RM12506">'[1]125'!$H$12</definedName>
    <definedName name="RM12507">'[1]125'!$H$13</definedName>
    <definedName name="RM12508">'[1]125'!$H$14</definedName>
    <definedName name="RM12509">'[1]125'!$H$15</definedName>
    <definedName name="RM12510">'[1]125'!$H$16</definedName>
    <definedName name="RM12511">'[1]125'!$H$17</definedName>
    <definedName name="RM12512">'[1]125'!$H$18</definedName>
    <definedName name="RM12513">'[1]125'!$H$19</definedName>
    <definedName name="RM12514">'[1]125'!$H$20</definedName>
    <definedName name="RM12515">'[1]125'!$H$21</definedName>
    <definedName name="RM12516">'[1]125'!$H$22</definedName>
    <definedName name="RM12517">'[1]125'!$H$23</definedName>
    <definedName name="RM12518">'[1]125'!$H$24</definedName>
    <definedName name="RM12519">'[1]125'!$H$25</definedName>
    <definedName name="RM12520">'[1]125'!$H$26</definedName>
    <definedName name="RM12521">'[1]125'!$H$27</definedName>
    <definedName name="RM12522">'[1]125'!$H$28</definedName>
    <definedName name="RM12523">'[1]125'!$H$29</definedName>
    <definedName name="RM12524">'[1]125'!$H$30</definedName>
    <definedName name="RM12525">'[1]125'!$H$31</definedName>
    <definedName name="RM12526">'[1]125'!$H$32</definedName>
    <definedName name="RM12527">'[1]125'!$H$33</definedName>
    <definedName name="RM12528">'[1]125'!$H$34</definedName>
    <definedName name="RM12529">'[1]125'!$H$35</definedName>
    <definedName name="RM12530">'[1]125'!$H$36</definedName>
    <definedName name="RM12531">'[1]125'!$H$37</definedName>
    <definedName name="RM12532">'[1]125'!$H$38</definedName>
    <definedName name="RM12533">'[1]125'!$H$39</definedName>
    <definedName name="RM12534">'[1]125'!$H$40</definedName>
    <definedName name="RM12535">'[1]125'!$H$41</definedName>
    <definedName name="RM12536">'[1]125'!$H$42</definedName>
    <definedName name="RM12537">'[1]125'!$H$43</definedName>
    <definedName name="RM12538">'[1]125'!$H$44</definedName>
    <definedName name="RM12601">'[1]126'!$I$7</definedName>
    <definedName name="RM12602">'[1]126'!$I$8</definedName>
    <definedName name="RM12603">'[1]126'!$I$9</definedName>
    <definedName name="RM12604">'[1]126'!$I$10</definedName>
    <definedName name="RM12605">'[1]126'!$I$11</definedName>
    <definedName name="RM12606">'[1]126'!$I$12</definedName>
    <definedName name="RM12607">'[1]126'!$I$13</definedName>
    <definedName name="RM12608">'[1]126'!$I$14</definedName>
    <definedName name="RM12609">'[1]126'!$I$15</definedName>
    <definedName name="RM12610">'[1]126'!$I$16</definedName>
    <definedName name="RM12611">'[1]126'!$I$17</definedName>
    <definedName name="RM12612">'[1]126'!$I$18</definedName>
    <definedName name="RM12613">'[1]126'!$I$19</definedName>
    <definedName name="RM12614">'[1]126'!$I$20</definedName>
    <definedName name="RM12615">'[1]126'!$I$21</definedName>
    <definedName name="RM12616">'[1]126'!$I$22</definedName>
    <definedName name="RM12617">'[1]126'!$I$23</definedName>
    <definedName name="RM12618">'[1]126'!$I$24</definedName>
    <definedName name="RM12619">'[1]126'!$I$25</definedName>
    <definedName name="RM12620">'[1]126'!$I$26</definedName>
    <definedName name="RM12621">'[1]126'!$I$27</definedName>
    <definedName name="RM12622">'[1]126'!$I$28</definedName>
    <definedName name="RM12623">'[1]126'!$I$29</definedName>
    <definedName name="RM12624">'[1]126'!$I$30</definedName>
    <definedName name="RM12625">'[1]126'!$I$31</definedName>
    <definedName name="RM12626">'[1]126'!$I$32</definedName>
    <definedName name="RM12627">'[1]126'!$I$33</definedName>
    <definedName name="RM12628">'[1]126'!$I$34</definedName>
    <definedName name="RM12629">'[1]126'!$I$35</definedName>
    <definedName name="RM12630">'[1]126'!$I$36</definedName>
    <definedName name="RM12631">'[1]126'!$I$37</definedName>
    <definedName name="RM12632">'[1]126'!$I$38</definedName>
    <definedName name="RM12633">'[1]126'!$I$39</definedName>
    <definedName name="RM12634">'[1]126'!$I$40</definedName>
    <definedName name="RM12635">'[1]126'!$I$41</definedName>
    <definedName name="RM12636">'[1]126'!$I$42</definedName>
    <definedName name="RM12637">'[1]126'!$I$43</definedName>
    <definedName name="RM12638">'[1]126'!$I$44</definedName>
    <definedName name="RM12639">'[1]126'!$I$45</definedName>
    <definedName name="RM12640">'[1]126'!$I$46</definedName>
    <definedName name="RM12641">'[1]126'!$I$47</definedName>
    <definedName name="RM12642">'[1]126'!$I$48</definedName>
    <definedName name="RM12643">'[1]126'!$I$49</definedName>
    <definedName name="RM12701">'[1]127'!$H$7</definedName>
    <definedName name="RM12702">'[1]127'!$H$8</definedName>
    <definedName name="RM12703">'[1]127'!$H$9</definedName>
    <definedName name="RM12704">'[1]127'!$H$10</definedName>
    <definedName name="RM12705">'[1]127'!$H$11</definedName>
    <definedName name="RM12706">'[1]127'!$H$12</definedName>
    <definedName name="RM12707">'[1]127'!$H$13</definedName>
    <definedName name="RM12708">'[1]127'!$H$14</definedName>
    <definedName name="RM12709">'[1]127'!$H$15</definedName>
    <definedName name="RM12710">'[1]127'!$H$16</definedName>
    <definedName name="RM12711">'[1]127'!$H$17</definedName>
    <definedName name="RM12801">'[1]128'!$I$7</definedName>
    <definedName name="RM12802">'[1]128'!$I$8</definedName>
    <definedName name="RM12803">'[1]128'!$I$9</definedName>
    <definedName name="RM12804">'[1]128'!$I$10</definedName>
    <definedName name="RM12805">'[1]128'!$I$11</definedName>
    <definedName name="RM12820">'[1]128'!$I$26</definedName>
    <definedName name="ROCNE">'Identifikacia'!$T$2</definedName>
    <definedName name="STVRTROCNE">'Identifikacia'!$I$2:$L$2</definedName>
    <definedName name="VazbyData">'Vazby'!$A$1:$K$65</definedName>
    <definedName name="VazbyOdd">'Vazby'!$E$1</definedName>
    <definedName name="VazbyRetazec">'Vazby'!$I$1</definedName>
    <definedName name="VazbyText1">'Vazby'!$J$1</definedName>
    <definedName name="VazbyText2">'Vazby'!$K$1</definedName>
    <definedName name="VazbyVyslRiad">'Vazby'!$H$1</definedName>
    <definedName name="VazbyZnam">'Vazby'!$D$1</definedName>
    <definedName name="VykSkratka">'Identifikacia'!$G$1</definedName>
    <definedName name="wsh185Data">'185'!$B$7:$D$17</definedName>
    <definedName name="wsh185Riadok">'185'!$B$7</definedName>
    <definedName name="wsh185U">'185'!$C$7:$D$7</definedName>
    <definedName name="wsh185Values">'185'!$C$8:$F$18</definedName>
    <definedName name="wsh187Data">'187'!$B$6:$D$34</definedName>
    <definedName name="wsh187Riadok">'187'!$B$6</definedName>
    <definedName name="wsh187U">'187'!$C$6:$D$6</definedName>
    <definedName name="wsh187Values">'187'!$C$7:$F$35</definedName>
    <definedName name="wsh188Data">'188'!$B$7:$D$25</definedName>
    <definedName name="wsh188Riadok">'188'!$B$7</definedName>
    <definedName name="wsh188U">'188'!$C$7:$D$7</definedName>
    <definedName name="wsh188Values">'188'!$C$8:$F$26</definedName>
    <definedName name="wsh189Data">'189'!$B$7:$D$15</definedName>
    <definedName name="wsh189Riadok">'189'!$B$7</definedName>
    <definedName name="wsh189U">'189'!$C$7:$D$7</definedName>
    <definedName name="wsh189Values">'189'!$C$8:$F$16</definedName>
    <definedName name="wsh190Data">'190'!$B$8:$F$31</definedName>
    <definedName name="wsh190Riadok">'190'!$B$8</definedName>
    <definedName name="wsh190U">'190'!$C$8:$F$8</definedName>
    <definedName name="wsh190Values">'190'!$C$9:$H$32</definedName>
    <definedName name="wsh191Data">'191'!$B$7:$F$17</definedName>
    <definedName name="wsh191Riadok">'191'!$B$7</definedName>
    <definedName name="wsh191U">'191'!$C$7:$F$7</definedName>
    <definedName name="wsh191Values">'191'!$C$8:$H$18</definedName>
    <definedName name="wsh193Data">'193'!$D$7:$G$28</definedName>
    <definedName name="wsh193Riadok">'193'!$D$7</definedName>
    <definedName name="wsh193U">'193'!$E$7:$G$7</definedName>
    <definedName name="wsh193Values">'193'!$E$8:$J$29</definedName>
    <definedName name="wshIdentMesiac">'Identifikacia'!$B$1</definedName>
    <definedName name="wshIdentNazov">'Identifikacia'!$B$4</definedName>
    <definedName name="wshIdentRok">'Identifikacia'!$B$2</definedName>
  </definedNames>
  <calcPr fullCalcOnLoad="1"/>
</workbook>
</file>

<file path=xl/sharedStrings.xml><?xml version="1.0" encoding="utf-8"?>
<sst xmlns="http://schemas.openxmlformats.org/spreadsheetml/2006/main" count="1671" uniqueCount="815">
  <si>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</si>
  <si>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</si>
  <si>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</si>
  <si>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</si>
  <si>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</si>
  <si>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</si>
  <si>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</si>
  <si>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</si>
  <si>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</si>
  <si>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</si>
  <si>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</si>
  <si>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</si>
  <si>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</si>
  <si>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</si>
  <si>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</si>
  <si>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</si>
  <si>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</si>
  <si>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</si>
  <si>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</si>
  <si>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</si>
  <si>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</si>
  <si>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</si>
  <si>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</si>
  <si>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</si>
  <si>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</si>
  <si>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</si>
  <si>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</si>
  <si>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</si>
  <si>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</si>
  <si>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</si>
  <si>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</si>
  <si>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99</t>
  </si>
  <si>
    <t>Merná jednotka</t>
  </si>
  <si>
    <t>Kód kapacity</t>
  </si>
  <si>
    <t>Rok:</t>
  </si>
  <si>
    <t>IČO:</t>
  </si>
  <si>
    <t>OKRES KOD:</t>
  </si>
  <si>
    <t>NAZOV</t>
  </si>
  <si>
    <t>Okres</t>
  </si>
  <si>
    <t>Region</t>
  </si>
  <si>
    <t>Bratislava II</t>
  </si>
  <si>
    <t>Bratislava III</t>
  </si>
  <si>
    <t>Bratislava IV</t>
  </si>
  <si>
    <t>Bratislava V</t>
  </si>
  <si>
    <t>Malacky</t>
  </si>
  <si>
    <t>Pezinok</t>
  </si>
  <si>
    <t>Senec</t>
  </si>
  <si>
    <t>Dunajská Streda</t>
  </si>
  <si>
    <t>Galanta</t>
  </si>
  <si>
    <t>Hlohovec</t>
  </si>
  <si>
    <t>Piešťany</t>
  </si>
  <si>
    <t>Senica</t>
  </si>
  <si>
    <t>Skalica</t>
  </si>
  <si>
    <t>Trnava</t>
  </si>
  <si>
    <t>Bánovce nad Bebravou</t>
  </si>
  <si>
    <t>Ilava</t>
  </si>
  <si>
    <t>Myjava</t>
  </si>
  <si>
    <t>Nové Mesto nad Váhom</t>
  </si>
  <si>
    <t>Partizánske</t>
  </si>
  <si>
    <t>Považská Bystrica</t>
  </si>
  <si>
    <t>Prievidza</t>
  </si>
  <si>
    <t>Púchov</t>
  </si>
  <si>
    <t>Trenčín</t>
  </si>
  <si>
    <t>Komárno</t>
  </si>
  <si>
    <t>Levice</t>
  </si>
  <si>
    <t>Nitra</t>
  </si>
  <si>
    <t>Nové Zámky</t>
  </si>
  <si>
    <t>Šaľa</t>
  </si>
  <si>
    <t>Topoľčany</t>
  </si>
  <si>
    <t>Zlaté Moravce</t>
  </si>
  <si>
    <t>Bytča</t>
  </si>
  <si>
    <t>Čadca</t>
  </si>
  <si>
    <t>36</t>
  </si>
  <si>
    <t>Dolný Kubín</t>
  </si>
  <si>
    <t>Kysucké Nové Mesto</t>
  </si>
  <si>
    <t>Liptovský Mikuláš</t>
  </si>
  <si>
    <t>Martin</t>
  </si>
  <si>
    <t>Námestovo</t>
  </si>
  <si>
    <t>Ružomberok</t>
  </si>
  <si>
    <t>Turčianske Teplice</t>
  </si>
  <si>
    <t>Tvrdošín</t>
  </si>
  <si>
    <t>Žilina</t>
  </si>
  <si>
    <t>Banská Bystrica</t>
  </si>
  <si>
    <t>Banská Štiavnica</t>
  </si>
  <si>
    <t>Brezno</t>
  </si>
  <si>
    <t>Detva</t>
  </si>
  <si>
    <t>Krupina</t>
  </si>
  <si>
    <t>Lučenec</t>
  </si>
  <si>
    <t>Poltár</t>
  </si>
  <si>
    <t>Revúca</t>
  </si>
  <si>
    <t>Rimavská Sobota</t>
  </si>
  <si>
    <t>Veľký Krtíš</t>
  </si>
  <si>
    <t>Zvolen</t>
  </si>
  <si>
    <t>Žarnovica</t>
  </si>
  <si>
    <t>Žiar nad Hronom</t>
  </si>
  <si>
    <t>Bardejov</t>
  </si>
  <si>
    <t>Humenné</t>
  </si>
  <si>
    <t>32</t>
  </si>
  <si>
    <t>Kežmarok</t>
  </si>
  <si>
    <t>Levoča</t>
  </si>
  <si>
    <t>Medzilaborce</t>
  </si>
  <si>
    <t>Poprad</t>
  </si>
  <si>
    <t>Prešov</t>
  </si>
  <si>
    <t>Sabinov</t>
  </si>
  <si>
    <t>Snina</t>
  </si>
  <si>
    <t>Stará Ľubovňa</t>
  </si>
  <si>
    <t>33</t>
  </si>
  <si>
    <t>Stropkov</t>
  </si>
  <si>
    <t>35</t>
  </si>
  <si>
    <t>Svidník</t>
  </si>
  <si>
    <t>Vranov nad Topľou</t>
  </si>
  <si>
    <t>34</t>
  </si>
  <si>
    <t>Gelnica</t>
  </si>
  <si>
    <t>Košice I</t>
  </si>
  <si>
    <t>Košice II</t>
  </si>
  <si>
    <t>Košice III</t>
  </si>
  <si>
    <t>Košice IV</t>
  </si>
  <si>
    <t>Košice - okolie</t>
  </si>
  <si>
    <t>Michalovce</t>
  </si>
  <si>
    <t>Rožňava</t>
  </si>
  <si>
    <t>Sobrance</t>
  </si>
  <si>
    <t>Spišská Nová Ves</t>
  </si>
  <si>
    <t>Trebišov</t>
  </si>
  <si>
    <t>MP SR</t>
  </si>
  <si>
    <t>Kód potravin.odboru</t>
  </si>
  <si>
    <t>REZCL</t>
  </si>
  <si>
    <t>TEXT</t>
  </si>
  <si>
    <t>MASOVY PRIEMYSEL</t>
  </si>
  <si>
    <t>HYDINARSKY PRIEMYSEL</t>
  </si>
  <si>
    <t>PRIEMYSEL SPRACOVANIA RYB</t>
  </si>
  <si>
    <t>KONZERVARENSKY PRIEMYSEL,VYROBA DROZDIA A OCTU</t>
  </si>
  <si>
    <t>TUKOVY PRIEMYSEL</t>
  </si>
  <si>
    <t>MLIEKARENSKY PRIEMYSEL</t>
  </si>
  <si>
    <t>MLYNSKY PRIEMYSEL</t>
  </si>
  <si>
    <t>SKROBARENSKY PRIEMYSEL</t>
  </si>
  <si>
    <t>PEKARENSKY A CUKRARENSKY PRIEMYSEL</t>
  </si>
  <si>
    <t>CUKROVARNICKY PRIEMYSEL</t>
  </si>
  <si>
    <t>LIEHOVARNICKY PRIEMYSEL</t>
  </si>
  <si>
    <t>VINARSKY PRIEMYSEL</t>
  </si>
  <si>
    <t>PIVOVARNICKY A SLADOVNICKY PRIEMYSEL</t>
  </si>
  <si>
    <t>PRIEMYSEL VYROBY NEALKOHOLICKYCH NAPOJOV</t>
  </si>
  <si>
    <t>MRAZIARENSKY PRIEMYSEL</t>
  </si>
  <si>
    <t>TABAKOVY PRIEMYSEL</t>
  </si>
  <si>
    <t>PRIEMYSEL VYROBY CISTIACICH PROSTRIEDKOV</t>
  </si>
  <si>
    <t>PRIEMYSEL KOZMETICKYCH VYROBKOV A VYROBA SVIECOK</t>
  </si>
  <si>
    <t>POTRAVIN.STROJARSTVO A OBALOVY PRIEM. PRE POTRAV.</t>
  </si>
  <si>
    <t>VYSKUMNE USTAVY</t>
  </si>
  <si>
    <t>PROJEKTOVE ORGANIZACIE PRE POTRAVINARSKY PRIEMYSEL</t>
  </si>
  <si>
    <t>Podniky účtujúce v účtovníctve:</t>
  </si>
  <si>
    <t>tona</t>
  </si>
  <si>
    <t>Bryndza</t>
  </si>
  <si>
    <t>t z.hm.</t>
  </si>
  <si>
    <t>Chladiarne masa vo vise</t>
  </si>
  <si>
    <t>Opracovane maso vysekove</t>
  </si>
  <si>
    <t>Masove vyrobky</t>
  </si>
  <si>
    <t>Masove konzervy</t>
  </si>
  <si>
    <t>Masove vyrobky tepelne neopracovane</t>
  </si>
  <si>
    <t>masove vyrobky tepelne opracovane</t>
  </si>
  <si>
    <t>Mast bravcova</t>
  </si>
  <si>
    <t>Porazky jatocnej hydiny</t>
  </si>
  <si>
    <t>t/z.hm</t>
  </si>
  <si>
    <t>Porazky vodnej hydiny</t>
  </si>
  <si>
    <t>Hydina porciovana a delena</t>
  </si>
  <si>
    <t>Hydinove vyrobky</t>
  </si>
  <si>
    <t>Zomelok psenice</t>
  </si>
  <si>
    <t>Zomelok raze</t>
  </si>
  <si>
    <t>Psenicna muka</t>
  </si>
  <si>
    <t>Razna muka</t>
  </si>
  <si>
    <t>Cestoviny</t>
  </si>
  <si>
    <t>Vyrobky cukrarske okrem trvanlivych</t>
  </si>
  <si>
    <t>Vyroba pernikov</t>
  </si>
  <si>
    <t>hl</t>
  </si>
  <si>
    <t>Sterilizovane kompoty</t>
  </si>
  <si>
    <t>Kvasena kapusta</t>
  </si>
  <si>
    <t>Hotove jedla konzervovane</t>
  </si>
  <si>
    <t>Rajcinovy pretlak</t>
  </si>
  <si>
    <t>Kecup</t>
  </si>
  <si>
    <t>Detska vyziva</t>
  </si>
  <si>
    <t>Ovocne natierky</t>
  </si>
  <si>
    <t>Zeleninove stavy</t>
  </si>
  <si>
    <t>Ovocne stavy</t>
  </si>
  <si>
    <t>Konzumne sirupy</t>
  </si>
  <si>
    <t>Limonadove sirupy</t>
  </si>
  <si>
    <t>Nealkoholicke napoje v prasku</t>
  </si>
  <si>
    <t>Hroznovy must</t>
  </si>
  <si>
    <t>Surovy lieh</t>
  </si>
  <si>
    <t>l a.</t>
  </si>
  <si>
    <t>Rafinovany lieh</t>
  </si>
  <si>
    <t>Ovocne destilaty</t>
  </si>
  <si>
    <t>Liehoviny</t>
  </si>
  <si>
    <t>Plniace kapacity</t>
  </si>
  <si>
    <t>Ocot 8%</t>
  </si>
  <si>
    <t>Ocot 10 %</t>
  </si>
  <si>
    <t>Drozdie</t>
  </si>
  <si>
    <t>Horcica</t>
  </si>
  <si>
    <t>Nealkoholicke napoje sytene sladene</t>
  </si>
  <si>
    <t>Nealkoholicke napoje sytene nesladene</t>
  </si>
  <si>
    <t>Vyroba kakaoveho prasku</t>
  </si>
  <si>
    <t>Vyroba cokolady</t>
  </si>
  <si>
    <t>Cukrovinky cokoladove</t>
  </si>
  <si>
    <t>Trvanlive pecivo</t>
  </si>
  <si>
    <t>Zemiakovy skrob</t>
  </si>
  <si>
    <t>Psenicny skrob</t>
  </si>
  <si>
    <t>Kukuricny skrob</t>
  </si>
  <si>
    <t>Zemiakova kasa</t>
  </si>
  <si>
    <t>Vyrobky zo zemiakoveho skrobu</t>
  </si>
  <si>
    <t>Vyrobky z kukuricneho skrobu</t>
  </si>
  <si>
    <t>Olej slnecnicovy</t>
  </si>
  <si>
    <t>Olej repkovy</t>
  </si>
  <si>
    <t>Tofu syr</t>
  </si>
  <si>
    <t>Sojove vyrobky</t>
  </si>
  <si>
    <t>Sojovy napoj (mlieko)</t>
  </si>
  <si>
    <t>Rastlinne maslo</t>
  </si>
  <si>
    <t>Denne spracovanie repy</t>
  </si>
  <si>
    <t>tona/24 h.</t>
  </si>
  <si>
    <t>Mnozstvo spracovanej repy</t>
  </si>
  <si>
    <t>Vyroba cukru</t>
  </si>
  <si>
    <t>Vyroba melasy</t>
  </si>
  <si>
    <t>Vyroba mrazenych pekarenskych vyrobkov</t>
  </si>
  <si>
    <t>Vyroba mrazenych zeleninovych vyrobkov</t>
  </si>
  <si>
    <t>Vyroba mrazenych ovocnych vyrobkov</t>
  </si>
  <si>
    <t>Vyroba mrazenych kremov a zmrzliny</t>
  </si>
  <si>
    <t>Zmrazovacie kapacity</t>
  </si>
  <si>
    <t>tona/hod.</t>
  </si>
  <si>
    <t>Mraziarenske skladovacie kapacity</t>
  </si>
  <si>
    <t>m3 uz.pr.</t>
  </si>
  <si>
    <t>Chladiarenske skladovacie kapacity</t>
  </si>
  <si>
    <t>Jogurty</t>
  </si>
  <si>
    <t>Sterilizovane uhorky</t>
  </si>
  <si>
    <t>Izoglukoza</t>
  </si>
  <si>
    <t>Mesiac:</t>
  </si>
  <si>
    <t>Protokol o chybách:</t>
  </si>
  <si>
    <t>Nevyplnené výkazy:</t>
  </si>
  <si>
    <t xml:space="preserve">Chyby väzieb </t>
  </si>
  <si>
    <t>CISKP</t>
  </si>
  <si>
    <t>Text</t>
  </si>
  <si>
    <t>MJ</t>
  </si>
  <si>
    <t>Králiky jatočné v mäse</t>
  </si>
  <si>
    <t>t</t>
  </si>
  <si>
    <t>Oleje jedlé</t>
  </si>
  <si>
    <t>Tuky pokrmové</t>
  </si>
  <si>
    <t>Škrob zemiakový</t>
  </si>
  <si>
    <t>Hydinove konzervy a hotove jedla, polotovary</t>
  </si>
  <si>
    <t>Majonezy, majonezove vyrobky, kremy</t>
  </si>
  <si>
    <t>Mucne zmesi na vyrobu potravinarskych vyrobkov</t>
  </si>
  <si>
    <t>Chlieb cerstvy</t>
  </si>
  <si>
    <t>Krupica</t>
  </si>
  <si>
    <t>Pecivo jemne</t>
  </si>
  <si>
    <t>Pecivo cerstve</t>
  </si>
  <si>
    <t>Pripravky a zmesi na pekarensku a cukrarensku vyrobu</t>
  </si>
  <si>
    <t>Susene ovocie, kandizovane ovocie a suche plody</t>
  </si>
  <si>
    <t>Chutove prisady a koreniny</t>
  </si>
  <si>
    <t>Pripravky polievkove a pokrmove</t>
  </si>
  <si>
    <t>Dzemy, lekvare, marmelady, ovocne pretlaky</t>
  </si>
  <si>
    <t>Ostatne konzervovane ovocne a zeleninove vyrobky</t>
  </si>
  <si>
    <t>Ovocne a zeleninove napoje</t>
  </si>
  <si>
    <t>Flaskove vino</t>
  </si>
  <si>
    <t>Sudove vino</t>
  </si>
  <si>
    <t>Stolove vino</t>
  </si>
  <si>
    <t>Sumive vino</t>
  </si>
  <si>
    <t>Sytene vino</t>
  </si>
  <si>
    <t>Ovocne vino</t>
  </si>
  <si>
    <t>Ostatne kvasene napoje</t>
  </si>
  <si>
    <t>Instantne kavove speciality a cokoladove napoje</t>
  </si>
  <si>
    <t>Cukrovinky necokoladove (vratane bielej cokolady)</t>
  </si>
  <si>
    <t>Prisady a pripravky do peciva</t>
  </si>
  <si>
    <t>Spracovanie zrnkovej a instantnej kavy</t>
  </si>
  <si>
    <t>Kavoviny, pripravky, prisady a vytazky z kavy a kavovin</t>
  </si>
  <si>
    <t>Spracovanie suseneho a instantneho caju</t>
  </si>
  <si>
    <t>Vytazky, esencie, koncentraty a pripravky z caju</t>
  </si>
  <si>
    <t>Zemiakove lupienky a krekry</t>
  </si>
  <si>
    <t>Vyroba mrazenych hotovych jedal a polotovarov</t>
  </si>
  <si>
    <t>Zemiaky mrazene</t>
  </si>
  <si>
    <t>Ryby konzervovane a vyrobky z ryb</t>
  </si>
  <si>
    <t>Výkaz zostavil:</t>
  </si>
  <si>
    <t>00</t>
  </si>
  <si>
    <t>Doplnok IČO:</t>
  </si>
  <si>
    <t>Jatocne opracovane maso - hovadzie</t>
  </si>
  <si>
    <t>Jatocne opracovane maso - bravcove</t>
  </si>
  <si>
    <t>Jatocne opracovane maso - telacie</t>
  </si>
  <si>
    <t>Jatocne opracovane maso - ovcie, kozie</t>
  </si>
  <si>
    <t>Specialne vyrobky z obilia (musli, expand. a extrud. vyr.)</t>
  </si>
  <si>
    <t>Sterilizovana zelenina okrem uhoriek</t>
  </si>
  <si>
    <t>Susena zelenina okrem koreninovej papriky</t>
  </si>
  <si>
    <t>Susena  koreninova paprika</t>
  </si>
  <si>
    <t>Vajecne hmoty</t>
  </si>
  <si>
    <t>Vyroba hroznoveho vina celkom</t>
  </si>
  <si>
    <t>Vyroba bieleho vina</t>
  </si>
  <si>
    <t>Skrobove derivaty okrem izoglukozy</t>
  </si>
  <si>
    <t>Spracovanie olejnatych semien okrem repky a slnecnice</t>
  </si>
  <si>
    <t>Spracovanie repky</t>
  </si>
  <si>
    <t>Spracovanie slnecnice</t>
  </si>
  <si>
    <t>Roztieratelne rastl. jedle tuky</t>
  </si>
  <si>
    <t>Pokrmove rastlinne tuky vratane stuzenych</t>
  </si>
  <si>
    <t>Spracovanie morskych ryb (vratane ryb do salatov)</t>
  </si>
  <si>
    <t>Spracovanie sladkovodnych ryb (vratane ryb do salatov)</t>
  </si>
  <si>
    <t>Vyroba salatov z ryb</t>
  </si>
  <si>
    <t>Vyroba ostatnych salatov (bez ryb)</t>
  </si>
  <si>
    <t>Upozornujuce spravy</t>
  </si>
  <si>
    <t>https</t>
  </si>
  <si>
    <t>Názov a adresa:</t>
  </si>
  <si>
    <t>Čas pre vyplnenie formulára</t>
  </si>
  <si>
    <t>Hodiny</t>
  </si>
  <si>
    <t>Minúty</t>
  </si>
  <si>
    <t>Mrazené zemiaky</t>
  </si>
  <si>
    <t>Zeleninové šťavy</t>
  </si>
  <si>
    <t>Ovocné šťavy</t>
  </si>
  <si>
    <t>Mrazené zeleninové výrobky</t>
  </si>
  <si>
    <t>Sušená koreninová paprika</t>
  </si>
  <si>
    <t>Prípravky polievkové a pokrmové</t>
  </si>
  <si>
    <t>Rajčinový pretlak</t>
  </si>
  <si>
    <t>Kečup</t>
  </si>
  <si>
    <t>Sterilizovaná zelenina (okrem uhoriek)</t>
  </si>
  <si>
    <t>Sterilizované uhorky</t>
  </si>
  <si>
    <t>Kvasená kapusta</t>
  </si>
  <si>
    <t>Mrazené ovocné výrobky</t>
  </si>
  <si>
    <t>Sterilizované kompóty</t>
  </si>
  <si>
    <t>Džemy, lekváre, marmelády, ovoc. pretlaky</t>
  </si>
  <si>
    <t>Detská výživa</t>
  </si>
  <si>
    <t>Olej slnečnicový</t>
  </si>
  <si>
    <t>Olej repkový</t>
  </si>
  <si>
    <t>Tuky rastlinné jedlé (margarín)</t>
  </si>
  <si>
    <t>Mrazené krémy a zmrzliny</t>
  </si>
  <si>
    <t>Pivo fľaškové</t>
  </si>
  <si>
    <t>Pivo sudové</t>
  </si>
  <si>
    <t>Pivo v plechoviciach</t>
  </si>
  <si>
    <t>Pivo v tankoch</t>
  </si>
  <si>
    <t>Pivo nealkoholické</t>
  </si>
  <si>
    <t>Nealkoholické nápoje sýtené sladené</t>
  </si>
  <si>
    <t>Nealkoholické nápoje sýtené nesladené</t>
  </si>
  <si>
    <t>Prírodná minerálna voda</t>
  </si>
  <si>
    <t xml:space="preserve">Pramenitá, balená kojenecká a pitná voda </t>
  </si>
  <si>
    <t>Telefón, e-mail:</t>
  </si>
  <si>
    <t>Konzumne mlieko</t>
  </si>
  <si>
    <t>Trvanlive mlieko (z konzumneho mlieka)</t>
  </si>
  <si>
    <t>Kyslomliecne vyrobky vratane jogurtov</t>
  </si>
  <si>
    <t>Konzumna smotana (od 10 % tuku), vratane kyslej</t>
  </si>
  <si>
    <t>Napoje na baze mlieka a srvatky</t>
  </si>
  <si>
    <t>Maslo (od 80 % do 90 % tuku, najviac 16 % vody)</t>
  </si>
  <si>
    <t xml:space="preserve">Ost. vyrobky z ml. tuku (maslo s 75 % a 50 % obs. tuku, natierky, ost. tuky s obs. ml. tuku od 10 do 82 % z celkoveho obs. tukov) </t>
  </si>
  <si>
    <t>Ost. cerstve ml. vyrobky (napr. pudingy, peny, naslahy a ine dezerty bez jogurtovej kultury)</t>
  </si>
  <si>
    <t>Ostatne cerstve vyrobky s rastlinnym tukom</t>
  </si>
  <si>
    <t>Susene mliecne vyrobky</t>
  </si>
  <si>
    <t>Syry celkom, bez tavenych syrov</t>
  </si>
  <si>
    <t>Tavene syry</t>
  </si>
  <si>
    <t>Tvarohy</t>
  </si>
  <si>
    <t>Ost. sprac. vyrobky (napr. tvar. a syr. natierky, dezerty a kremy)</t>
  </si>
  <si>
    <t>Ost. sprac. vyrobky s rastlinnym tukom</t>
  </si>
  <si>
    <t>Porazky hovadzieho dobytka</t>
  </si>
  <si>
    <t>Porazky osipanych</t>
  </si>
  <si>
    <t>Hydina vratane drobkov mrazena</t>
  </si>
  <si>
    <t>Hydina vratane drobkov chladena</t>
  </si>
  <si>
    <t>Muky (okrem psenicnej a raznej)</t>
  </si>
  <si>
    <t xml:space="preserve">Ostatne vyrobky z obilnych zrn </t>
  </si>
  <si>
    <t xml:space="preserve">Ostatne pek. vyrobky </t>
  </si>
  <si>
    <t>Alkoholicke pivo bez miesanych napojov</t>
  </si>
  <si>
    <t>Nealko pivo bez miesanych napojov</t>
  </si>
  <si>
    <t>Miesane napoje typu Radler, Cider, atď. (alko aj nealko)</t>
  </si>
  <si>
    <t>Slad</t>
  </si>
  <si>
    <t>Sladove a pivne extrakty</t>
  </si>
  <si>
    <t>Stolova prirodna mineralna voda</t>
  </si>
  <si>
    <t>Stolová pramenitá voda a balená pitná voda</t>
  </si>
  <si>
    <t>Emulgovane rastl.jedle tuky tekute</t>
  </si>
  <si>
    <t>Prírodný med - zber</t>
  </si>
  <si>
    <t>Prírodný med - balenie</t>
  </si>
  <si>
    <t>kg</t>
  </si>
  <si>
    <t>CUKROVINKARSKY A PECIVAR.PRIEMYSEL, VYROBA KAVOVIN A MEDU</t>
  </si>
  <si>
    <t>Bratislava I</t>
  </si>
  <si>
    <t>6674 Konzumne mlieko</t>
  </si>
  <si>
    <t>6675 Trvanlive mlieko (z konzumneho mlieka)</t>
  </si>
  <si>
    <t>6676 Kyslomliecne vyrobky vratane jogurtov</t>
  </si>
  <si>
    <t>6677 Jogurty</t>
  </si>
  <si>
    <t>6678 Konzumna smotana (od 10 % tuku), vratane kyslej</t>
  </si>
  <si>
    <t>6679 Napoje na baze mlieka a srvatky</t>
  </si>
  <si>
    <t>6680 Maslo (od 80 % do 90 % tuku, najviac 16 % vody)</t>
  </si>
  <si>
    <t xml:space="preserve">6681 Ost. vyrobky z ml. tuku (maslo s 75 % a 50 % obs. tuku, natierky, ost. tuky s obs. ml. tuku od 10 do 82 % z celkoveho obs. tukov) </t>
  </si>
  <si>
    <t>6682 Ost. cerstve ml. vyrobky (napr. pudingy, peny, naslahy a ine dezerty bez jogurtovej kultury)</t>
  </si>
  <si>
    <t>6683 Ostatne cerstve vyrobky s rastlinnym tukom</t>
  </si>
  <si>
    <t>6684 Susene mliecne vyrobky</t>
  </si>
  <si>
    <t>6690 Syry celkom, bez tavenych syrov</t>
  </si>
  <si>
    <t>6695 Tavene syry</t>
  </si>
  <si>
    <t>6696 Bryndza</t>
  </si>
  <si>
    <t>6697 Tvarohy</t>
  </si>
  <si>
    <t>6698 Ost. sprac. vyrobky (napr. tvar. a syr. natierky, dezerty a kremy)</t>
  </si>
  <si>
    <t>6699 Ost. sprac. vyrobky s rastlinnym tukom</t>
  </si>
  <si>
    <t>6705 Porazky hovadzieho dobytka</t>
  </si>
  <si>
    <t>6706 Porazky osipanych</t>
  </si>
  <si>
    <t>6711 Jatocne opracovane maso - hovadzie</t>
  </si>
  <si>
    <t>6712 Jatocne opracovane maso - bravcove</t>
  </si>
  <si>
    <t>6713 Jatocne opracovane maso - telacie</t>
  </si>
  <si>
    <t>6714 Jatocne opracovane maso - ovcie, kozie</t>
  </si>
  <si>
    <t>6715 Chladiarne masa vo vise</t>
  </si>
  <si>
    <t>6716 Opracovane maso vysekove</t>
  </si>
  <si>
    <t>6720 Masove vyrobky</t>
  </si>
  <si>
    <t>6721 Masove konzervy</t>
  </si>
  <si>
    <t>6722 Masove vyrobky tepelne neopracovane</t>
  </si>
  <si>
    <t>6723 masove vyrobky tepelne opracovane</t>
  </si>
  <si>
    <t>6724 Mast bravcova</t>
  </si>
  <si>
    <t>6730 Porazky jatocnej hydiny</t>
  </si>
  <si>
    <t>6731 Porazky vodnej hydiny</t>
  </si>
  <si>
    <t>6735 Hydina vratane drobkov mrazena</t>
  </si>
  <si>
    <t>6740 Hydina vratane drobkov chladena</t>
  </si>
  <si>
    <t>6741 Hydina porciovana a delena</t>
  </si>
  <si>
    <t>6742 Hydinove vyrobky</t>
  </si>
  <si>
    <t>6745 Hydinove konzervy a hotove jedla, polotovary</t>
  </si>
  <si>
    <t>6755 Majonezy, majonezove vyrobky, kremy</t>
  </si>
  <si>
    <t>6760 Zomelok psenice</t>
  </si>
  <si>
    <t>6761 Zomelok raze</t>
  </si>
  <si>
    <t>6762 Psenicna muka</t>
  </si>
  <si>
    <t>6763 Razna muka</t>
  </si>
  <si>
    <t>6764 Mucne zmesi na vyrobu potravinarskych vyrobkov</t>
  </si>
  <si>
    <t>6765 Chlieb cerstvy</t>
  </si>
  <si>
    <t>6766 Muky (okrem psenicnej a raznej)</t>
  </si>
  <si>
    <t>6767 Krupica</t>
  </si>
  <si>
    <t xml:space="preserve">6768 Ostatne vyrobky z obilnych zrn </t>
  </si>
  <si>
    <t>6769 Pecivo jemne</t>
  </si>
  <si>
    <t>6770 Pecivo cerstve</t>
  </si>
  <si>
    <t xml:space="preserve">6771 Ostatne pek. vyrobky </t>
  </si>
  <si>
    <t>6772 Specialne vyrobky z obilia (musli, expand. a extrud. vyr.)</t>
  </si>
  <si>
    <t>6775 Cestoviny</t>
  </si>
  <si>
    <t>6776 Pripravky a zmesi na pekarensku a cukrarensku vyrobu</t>
  </si>
  <si>
    <t>6780 Vyrobky cukrarske okrem trvanlivych</t>
  </si>
  <si>
    <t>6781 Vyroba pernikov</t>
  </si>
  <si>
    <t>6790 Alkoholicke pivo bez miesanych napojov</t>
  </si>
  <si>
    <t>6791 Nealko pivo bez miesanych napojov</t>
  </si>
  <si>
    <t>6792 Miesane napoje typu Radler, Cider, atď. (alko aj nealko)</t>
  </si>
  <si>
    <t>6795 Slad</t>
  </si>
  <si>
    <t>6796 Sladove a pivne extrakty</t>
  </si>
  <si>
    <t>6805 Sterilizovane kompoty</t>
  </si>
  <si>
    <t>6806 Sterilizovana zelenina okrem uhoriek</t>
  </si>
  <si>
    <t>6807 Sterilizovane uhorky</t>
  </si>
  <si>
    <t>6808 Kvasena kapusta</t>
  </si>
  <si>
    <t>6809 Susene ovocie, kandizovane ovocie a suche plody</t>
  </si>
  <si>
    <t>6810 Hotove jedla konzervovane</t>
  </si>
  <si>
    <t>6811 Susena zelenina okrem koreninovej papriky</t>
  </si>
  <si>
    <t>6812 Susena  koreninova paprika</t>
  </si>
  <si>
    <t>6813 Chutove prisady a koreniny</t>
  </si>
  <si>
    <t>6814 Pripravky polievkove a pokrmove</t>
  </si>
  <si>
    <t>6815 Rajcinovy pretlak</t>
  </si>
  <si>
    <t>6816 Kecup</t>
  </si>
  <si>
    <t>6817 Dzemy, lekvare, marmelady, ovocne pretlaky</t>
  </si>
  <si>
    <t>6818 Detska vyziva</t>
  </si>
  <si>
    <t>6819 Ovocne natierky</t>
  </si>
  <si>
    <t>6820 Ostatne konzervovane ovocne a zeleninove vyrobky</t>
  </si>
  <si>
    <t>6821 Zeleninove stavy</t>
  </si>
  <si>
    <t>6822 Ovocne stavy</t>
  </si>
  <si>
    <t>6823 Ovocne a zeleninove napoje</t>
  </si>
  <si>
    <t>6825 Konzumne sirupy</t>
  </si>
  <si>
    <t>6829 Vajecne hmoty</t>
  </si>
  <si>
    <t>6830 Limonadove sirupy</t>
  </si>
  <si>
    <t>6831 Nealkoholicke napoje v prasku</t>
  </si>
  <si>
    <t>6835 Vyroba hroznoveho vina celkom</t>
  </si>
  <si>
    <t>6836 Vyroba bieleho vina</t>
  </si>
  <si>
    <t>6840 Flaskove vino</t>
  </si>
  <si>
    <t>6841 Sudove vino</t>
  </si>
  <si>
    <t>6842 Stolove vino</t>
  </si>
  <si>
    <t>6843 Sumive vino</t>
  </si>
  <si>
    <t>6844 Sytene vino</t>
  </si>
  <si>
    <t>6845 Hroznovy must</t>
  </si>
  <si>
    <t>6846 Ovocne vino</t>
  </si>
  <si>
    <t>6847 Ostatne kvasene napoje</t>
  </si>
  <si>
    <t>6850 Surovy lieh</t>
  </si>
  <si>
    <t>6855 Rafinovany lieh</t>
  </si>
  <si>
    <t>6856 Ovocne destilaty</t>
  </si>
  <si>
    <t>6860 Liehoviny</t>
  </si>
  <si>
    <t>6861 Plniace kapacity</t>
  </si>
  <si>
    <t>6862 Ocot 8%</t>
  </si>
  <si>
    <t>6863 Ocot 10 %</t>
  </si>
  <si>
    <t>6865 Drozdie</t>
  </si>
  <si>
    <t>6866 Horcica</t>
  </si>
  <si>
    <t>6870 Nealkoholicke napoje sytene sladene</t>
  </si>
  <si>
    <t>6871 Nealkoholicke napoje sytene nesladene</t>
  </si>
  <si>
    <t>6872 Stolova prirodna mineralna voda</t>
  </si>
  <si>
    <t>6873 Stolová pramenitá voda a balená pitná voda</t>
  </si>
  <si>
    <t>6875 Prírodný med - zber</t>
  </si>
  <si>
    <t>6876 Prírodný med - balenie</t>
  </si>
  <si>
    <t>6880 Vyroba kakaoveho prasku</t>
  </si>
  <si>
    <t>6881 Vyroba cokolady</t>
  </si>
  <si>
    <t>6882 Instantne kavove speciality a cokoladove napoje</t>
  </si>
  <si>
    <t>6883 Cukrovinky cokoladove</t>
  </si>
  <si>
    <t>6884 Cukrovinky necokoladove (vratane bielej cokolady)</t>
  </si>
  <si>
    <t>6885 Trvanlive pecivo</t>
  </si>
  <si>
    <t>6886 Prisady a pripravky do peciva</t>
  </si>
  <si>
    <t>6887 Spracovanie zrnkovej a instantnej kavy</t>
  </si>
  <si>
    <t>6888 Kavoviny, pripravky, prisady a vytazky z kavy a kavovin</t>
  </si>
  <si>
    <t>6889 Spracovanie suseneho a instantneho caju</t>
  </si>
  <si>
    <t>6890 Vytazky, esencie, koncentraty a pripravky z caju</t>
  </si>
  <si>
    <t>6892 Zemiakovy skrob</t>
  </si>
  <si>
    <t>6893 Psenicny skrob</t>
  </si>
  <si>
    <t>6894 Kukuricny skrob</t>
  </si>
  <si>
    <t>6905 Skrobove derivaty okrem izoglukozy</t>
  </si>
  <si>
    <t>6906 Izoglukoza</t>
  </si>
  <si>
    <t>6907 Zemiakove lupienky a krekry</t>
  </si>
  <si>
    <t>6908 Zemiakova kasa</t>
  </si>
  <si>
    <t>6909 Vyrobky zo zemiakoveho skrobu</t>
  </si>
  <si>
    <t>6910 Vyrobky z kukuricneho skrobu</t>
  </si>
  <si>
    <t>6915 Spracovanie olejnatych semien okrem repky a slnecnice</t>
  </si>
  <si>
    <t>6916 Spracovanie repky</t>
  </si>
  <si>
    <t>6917 Spracovanie slnecnice</t>
  </si>
  <si>
    <t>6919 Emulgovane rastl.jedle tuky tekute</t>
  </si>
  <si>
    <t>6920 Roztieratelne rastl. jedle tuky</t>
  </si>
  <si>
    <t>6921 Pokrmove rastlinne tuky vratane stuzenych</t>
  </si>
  <si>
    <t>6922 Olej slnecnicovy</t>
  </si>
  <si>
    <t>6924 Olej repkovy</t>
  </si>
  <si>
    <t>6925 Tofu syr</t>
  </si>
  <si>
    <t>6926 Sojove vyrobky</t>
  </si>
  <si>
    <t>6927 Sojovy napoj (mlieko)</t>
  </si>
  <si>
    <t>6928 Rastlinne maslo</t>
  </si>
  <si>
    <t>6930 Denne spracovanie repy</t>
  </si>
  <si>
    <t>6931 Mnozstvo spracovanej repy</t>
  </si>
  <si>
    <t>6932 Vyroba cukru</t>
  </si>
  <si>
    <t>6933 Vyroba melasy</t>
  </si>
  <si>
    <t>6934 Vyroba mrazenych pekarenskych vyrobkov</t>
  </si>
  <si>
    <t>6935 Vyroba mrazenych zeleninovych vyrobkov</t>
  </si>
  <si>
    <t>6936 Vyroba mrazenych ovocnych vyrobkov</t>
  </si>
  <si>
    <t>6937 Vyroba mrazenych hotovych jedal a polotovarov</t>
  </si>
  <si>
    <t>6938 Vyroba mrazenych kremov a zmrzliny</t>
  </si>
  <si>
    <t>6939 Zemiaky mrazene</t>
  </si>
  <si>
    <t>6940 Zmrazovacie kapacity</t>
  </si>
  <si>
    <t>6941 Mraziarenske skladovacie kapacity</t>
  </si>
  <si>
    <t>6945 Chladiarenske skladovacie kapacity</t>
  </si>
  <si>
    <t>6951 Spracovanie morskych ryb (vratane ryb do salatov)</t>
  </si>
  <si>
    <t>6953 Spracovanie sladkovodnych ryb (vratane ryb do salatov)</t>
  </si>
  <si>
    <t>6955 Vyroba salatov z ryb</t>
  </si>
  <si>
    <t>6956 Vyroba ostatnych salatov (bez ryb)</t>
  </si>
  <si>
    <t>6957 Ryby konzervovane a vyrobky z ryb</t>
  </si>
  <si>
    <t>Ukazovateľ</t>
  </si>
  <si>
    <t>Riadok</t>
  </si>
  <si>
    <t>U1</t>
  </si>
  <si>
    <t>U2</t>
  </si>
  <si>
    <t>U3</t>
  </si>
  <si>
    <t/>
  </si>
  <si>
    <t>Kontrolný súčet</t>
  </si>
  <si>
    <t>U4</t>
  </si>
  <si>
    <t>Daň z pridanej hodnoty - vlastná daňová povinnosť</t>
  </si>
  <si>
    <t>Daň z pridanej hodnoty - nadmerný odpočet</t>
  </si>
  <si>
    <t>Spotrebné dane celkom</t>
  </si>
  <si>
    <t>z toho: výroba liehu a liehových nápojov</t>
  </si>
  <si>
    <t xml:space="preserve">               výroba piva</t>
  </si>
  <si>
    <t xml:space="preserve">               výroba vína</t>
  </si>
  <si>
    <t>Dovozné clo</t>
  </si>
  <si>
    <t>Podpora na prevádzku celkom</t>
  </si>
  <si>
    <t>z toho na produkty</t>
  </si>
  <si>
    <t>Obstarané investície celkom</t>
  </si>
  <si>
    <t>z toho: budovy a stavby</t>
  </si>
  <si>
    <t xml:space="preserve">               z toho: administratívne</t>
  </si>
  <si>
    <t xml:space="preserve">                              výrobné, spracovateľské</t>
  </si>
  <si>
    <t xml:space="preserve">                              skladovacie</t>
  </si>
  <si>
    <t xml:space="preserve">                              predajné</t>
  </si>
  <si>
    <t>z toho: technológie - spracovanie</t>
  </si>
  <si>
    <t xml:space="preserve">               z toho: príjem a príprava na spracovanie surovín</t>
  </si>
  <si>
    <t xml:space="preserve">                              spracovanie</t>
  </si>
  <si>
    <t xml:space="preserve">                              plnenie, označovanie a balenie</t>
  </si>
  <si>
    <t xml:space="preserve">                              skladovanie</t>
  </si>
  <si>
    <t xml:space="preserve">                              kontrola kvality a bezpečnosti</t>
  </si>
  <si>
    <t xml:space="preserve">            doprava</t>
  </si>
  <si>
    <t xml:space="preserve">            iné</t>
  </si>
  <si>
    <t>Obstarané investície do životného prostredia</t>
  </si>
  <si>
    <t>Zdroje financovania celkom</t>
  </si>
  <si>
    <t>v tom: vlastné</t>
  </si>
  <si>
    <t xml:space="preserve">          tuzemské bankové úvery</t>
  </si>
  <si>
    <t xml:space="preserve">          podpora z MPRV SR</t>
  </si>
  <si>
    <t xml:space="preserve">          podpora investícií v poľn. a potravinárstve z fondov EÚ</t>
  </si>
  <si>
    <t xml:space="preserve">          iné zdroje financovania</t>
  </si>
  <si>
    <t xml:space="preserve">          zahraničný kapitál celkom</t>
  </si>
  <si>
    <t>Výroba</t>
  </si>
  <si>
    <t>Pridaná hodnota</t>
  </si>
  <si>
    <t>Tržby za vlastné výrobky a služby</t>
  </si>
  <si>
    <t xml:space="preserve">Tržby za predaj tovaru </t>
  </si>
  <si>
    <t>Odoslanie tovaru do členských krajín EÚ</t>
  </si>
  <si>
    <t>Vývoz tovaru do nečlenských krajín</t>
  </si>
  <si>
    <t>Poplatky za dodávky do obchodnej siete</t>
  </si>
  <si>
    <t>Priemerný evidenčný počet zamestnancov (fyz.osoby)</t>
  </si>
  <si>
    <t>z toho. THZ</t>
  </si>
  <si>
    <t>Mzdy a náhrady mzdy zamestnancov v EUR</t>
  </si>
  <si>
    <t>Počet novovytvorených stálych pracovných miest</t>
  </si>
  <si>
    <t>Počet pracovníkov so slovenskou štátnou príslušnosťou</t>
  </si>
  <si>
    <t>Počet pracovníkov so štátnou príslušnosťou z EÚ okrem SR</t>
  </si>
  <si>
    <t>Počet pracovníkov z EHP (Nórsko, Island, Lichtenštejnsko)</t>
  </si>
  <si>
    <t>Počet pracovníkov mimo EÚ/EHP/SR</t>
  </si>
  <si>
    <t>Počet odpracovaných hodín zamestnancov, vrátane neplatenej pracovnej sily</t>
  </si>
  <si>
    <t>Základné vzdelanie a iba skúsenosti v potravinárstve</t>
  </si>
  <si>
    <t>Stredoškolské vzdelanie bez maturity</t>
  </si>
  <si>
    <t>z toho: stredoškolské odborné vzdelanie</t>
  </si>
  <si>
    <t>Stredoškolské vzdelanie s maturitou</t>
  </si>
  <si>
    <t>z toho: stredoškolské odborné vzdelanie s maturitou</t>
  </si>
  <si>
    <t>Absolvov.aspoň 2-ročný vzdel.kurz na odbornej strednej škole, univerzite</t>
  </si>
  <si>
    <t>Vysokoškolské odborné vzdelanie II. Stupňa</t>
  </si>
  <si>
    <t>Absolvovaná iná vysoká škola II. stupňa</t>
  </si>
  <si>
    <t>Majetok celkom</t>
  </si>
  <si>
    <t>Dlhodobý hmotný a nehmotný majetok celkom</t>
  </si>
  <si>
    <t>Oprávky k dlhodobému hmotnému a nehmotnému majetku, korekcia</t>
  </si>
  <si>
    <t>Dlhodobý hmotný majetok celkom</t>
  </si>
  <si>
    <t>z toho: budovy, haly, stavby a pozemky</t>
  </si>
  <si>
    <t xml:space="preserve">           stroje, prístroje, zariadenia,dopravné prostriedky a inventár</t>
  </si>
  <si>
    <t>Oprávky k dlhodobému hmotnému majetku, korekcia</t>
  </si>
  <si>
    <t>Obežný majetok celkom</t>
  </si>
  <si>
    <t>z toho: zásoby celkom</t>
  </si>
  <si>
    <t xml:space="preserve">              finančný majetok</t>
  </si>
  <si>
    <t xml:space="preserve">              pohľadávky celkom</t>
  </si>
  <si>
    <t xml:space="preserve">              v tom: krátkodobé</t>
  </si>
  <si>
    <t xml:space="preserve">                            dlhodobé</t>
  </si>
  <si>
    <t>Pohľadávky z obchodného styku</t>
  </si>
  <si>
    <t>Pohľadávky voči cudzine</t>
  </si>
  <si>
    <t>Pohľadávky po lehote splatnosti</t>
  </si>
  <si>
    <t>Vlastné imanie</t>
  </si>
  <si>
    <t>Základné imanie celkom</t>
  </si>
  <si>
    <t>z toho zahraničný kapitál celkom</t>
  </si>
  <si>
    <t>Záväzky</t>
  </si>
  <si>
    <t>z toho:  krátkodobé záväzky</t>
  </si>
  <si>
    <t>Záväzky voči prvovýrobe</t>
  </si>
  <si>
    <t>Záväzky voči cudzine</t>
  </si>
  <si>
    <t>Záväzky po lehote splatnosti</t>
  </si>
  <si>
    <t>Výsledok hospodárenia pred zdanením</t>
  </si>
  <si>
    <t>Náklady celkom</t>
  </si>
  <si>
    <t>Výnosy celkom</t>
  </si>
  <si>
    <t>Hrubý obrat</t>
  </si>
  <si>
    <t>Medzispotreba</t>
  </si>
  <si>
    <t>Odpisy a opravné položky k dlhodobému hmot. a nehmot.majetku</t>
  </si>
  <si>
    <t>Ostatné výnosy z hospodárskej činnosti</t>
  </si>
  <si>
    <t>Ostatné náklady z hospodárskej činnosti</t>
  </si>
  <si>
    <t>Nákladové úroky</t>
  </si>
  <si>
    <t>typ_vazby</t>
  </si>
  <si>
    <t>stlpzac</t>
  </si>
  <si>
    <t>stlpkon</t>
  </si>
  <si>
    <t>znam</t>
  </si>
  <si>
    <t>odd</t>
  </si>
  <si>
    <t>zacriad</t>
  </si>
  <si>
    <t>konriad</t>
  </si>
  <si>
    <t>vyslriad</t>
  </si>
  <si>
    <t>retzac</t>
  </si>
  <si>
    <t>text1</t>
  </si>
  <si>
    <t>text2</t>
  </si>
  <si>
    <t>=</t>
  </si>
  <si>
    <t>185</t>
  </si>
  <si>
    <t>P: Mod.185/r.01/stl.1</t>
  </si>
  <si>
    <t>Mod.185/r.(03-02)/stl.1</t>
  </si>
  <si>
    <t>P: Mod.185/r.01/stl.2</t>
  </si>
  <si>
    <t>Mod.185/r.(03-02)/stl.2</t>
  </si>
  <si>
    <t>&gt;=</t>
  </si>
  <si>
    <t>Mod.185/r.02/stl.1</t>
  </si>
  <si>
    <t>Mod.185/r.(08)/stl.1</t>
  </si>
  <si>
    <t>Mod.185/r.02/stl.2</t>
  </si>
  <si>
    <t>Mod.185/r.(08)/stl.2</t>
  </si>
  <si>
    <t>P: Mod.185/r.03/stl.1</t>
  </si>
  <si>
    <t>Mod.185/r.04/stl.1</t>
  </si>
  <si>
    <t>P: Mod.185/r.03/stl.2</t>
  </si>
  <si>
    <t>Mod.185/r.04/stl.2</t>
  </si>
  <si>
    <t>Mod.185/r.03/stl.1</t>
  </si>
  <si>
    <t>Mod.185/r.(07)/stl.1</t>
  </si>
  <si>
    <t>Mod.185/r.03/stl.2</t>
  </si>
  <si>
    <t>Mod.185/r.(07)/stl.2</t>
  </si>
  <si>
    <t>I: Mod.185/r.04/stl.1</t>
  </si>
  <si>
    <t>Mod.185/r.05/stl.1</t>
  </si>
  <si>
    <t>I: Mod.185/r.04/stl.2</t>
  </si>
  <si>
    <t>Mod.185/r.05/stl.2</t>
  </si>
  <si>
    <t>187</t>
  </si>
  <si>
    <t>P: Mod.187/r.01/stl.1</t>
  </si>
  <si>
    <t>Mod.187/r.02+08/stl.1</t>
  </si>
  <si>
    <t>P: Mod.187/r.01/stl.2</t>
  </si>
  <si>
    <t>Mod.187/r.02+08/stl.2</t>
  </si>
  <si>
    <t>Mod.187/r.02/stl.1</t>
  </si>
  <si>
    <t>Mod.187/r.02/stl.2</t>
  </si>
  <si>
    <t>P: Mod.187/r.02/stl.1</t>
  </si>
  <si>
    <t>Mod.187/r.04/stl.1</t>
  </si>
  <si>
    <t>P: Mod.187/r.02/stl.2</t>
  </si>
  <si>
    <t>Mod.187/r.04/stl.2</t>
  </si>
  <si>
    <t>P: Mod.187/r.04/stl.1</t>
  </si>
  <si>
    <t>Mod.187/r.05+06/stl.1</t>
  </si>
  <si>
    <t>P: Mod.187/r.04/stl.2</t>
  </si>
  <si>
    <t>Mod.187/r.05+06/stl.2</t>
  </si>
  <si>
    <t>P: Mod.187/r.08/stl.1</t>
  </si>
  <si>
    <t>Mod.187/r.09+10+11/stl.1</t>
  </si>
  <si>
    <t>P: Mod.187/r.08/stl.2</t>
  </si>
  <si>
    <t>Mod.187/r.09+10+11/stl.2</t>
  </si>
  <si>
    <t>P: Mod.187/r.11/stl.1</t>
  </si>
  <si>
    <t>Mod.187/r.(12+az 13)/stl.1</t>
  </si>
  <si>
    <t>P: Mod.187/r.11/stl.2</t>
  </si>
  <si>
    <t>Mod.187/r.(12+az 13)/stl.2</t>
  </si>
  <si>
    <t>P: Mod.187/r.18/stl.1</t>
  </si>
  <si>
    <t>Mod.187/r.19/stl.1</t>
  </si>
  <si>
    <t>P: Mod.187/r.18/stl.2</t>
  </si>
  <si>
    <t>Mod.187/r.19/stl.2</t>
  </si>
  <si>
    <t>P: Mod.187/r.20/stl.1</t>
  </si>
  <si>
    <t>P: Mod.187/r.20/stl.2</t>
  </si>
  <si>
    <t>188</t>
  </si>
  <si>
    <t>P: Mod.188/r.01/stl.1</t>
  </si>
  <si>
    <t>Mod.188/r.02/stl.1</t>
  </si>
  <si>
    <t>P: Mod.188/r.01/stl.2</t>
  </si>
  <si>
    <t>Mod.188/r.02/stl.2</t>
  </si>
  <si>
    <t>Mod.188/r.04/stl.1</t>
  </si>
  <si>
    <t>Mod.188/r.04/stl.2</t>
  </si>
  <si>
    <t>Mod.188/r.(05+az 08)/stl.1</t>
  </si>
  <si>
    <t>Mod.188/r.(05+az 08)/stl.2</t>
  </si>
  <si>
    <t>Mod.188/r.(10+11+13+15+16+17)/stl.1</t>
  </si>
  <si>
    <t>Mod.188/r.(10+11+13+15+16+17)/stl.2</t>
  </si>
  <si>
    <t>189</t>
  </si>
  <si>
    <t>190</t>
  </si>
  <si>
    <t>P: Mod.190/r.01/stl.1</t>
  </si>
  <si>
    <t>Mod.190/r.(02+07+13+14)/stl.1</t>
  </si>
  <si>
    <t>P: Mod.190/r.01/stl.2</t>
  </si>
  <si>
    <t>Mod.190/r.(02+07+13+14)/stl.2</t>
  </si>
  <si>
    <t>P: Mod.190/r.01/stl.3</t>
  </si>
  <si>
    <t>Mod.190/r.(02+07+13+14)/stl.3</t>
  </si>
  <si>
    <t>P: Mod.190/r.01/stl.4</t>
  </si>
  <si>
    <t>Mod.190/r.(02+07+13+14)/stl.4</t>
  </si>
  <si>
    <t>Mod.190/r.15/stl.1</t>
  </si>
  <si>
    <t>Mod.190/r.15/stl.2</t>
  </si>
  <si>
    <t>Mod.190/r.15/stl.3</t>
  </si>
  <si>
    <t>Mod.190/r.15/stl.4</t>
  </si>
  <si>
    <t>Mod.190/r.(16)/stl.1</t>
  </si>
  <si>
    <t>Mod.190/r.(16)/stl.2</t>
  </si>
  <si>
    <t>P: Mod.190/r.02/stl.1</t>
  </si>
  <si>
    <t>Mod.190/r.(03+04+05+06)/stl.1</t>
  </si>
  <si>
    <t>P: Mod.190/r.02/stl.2</t>
  </si>
  <si>
    <t>Mod.190/r.(03+04+05+06)/stl.2</t>
  </si>
  <si>
    <t>P: Mod.190/r.02/stl.3</t>
  </si>
  <si>
    <t>Mod.190/r.(03+04+05+06)/stl.3</t>
  </si>
  <si>
    <t>P: Mod.190/r.02/stl.4</t>
  </si>
  <si>
    <t>Mod.190/r.(03+04+05+06)/stl.4</t>
  </si>
  <si>
    <t>P: Mod.190/r.07/stl.1</t>
  </si>
  <si>
    <t>Mod.190/r.(08+09+10+11+12)/stl.1</t>
  </si>
  <si>
    <t>P: Mod.190/r.07/stl.2</t>
  </si>
  <si>
    <t>Mod.190/r.(08+09+10+11+12)/stl.2</t>
  </si>
  <si>
    <t>P: Mod.190/r.07/stl.3</t>
  </si>
  <si>
    <t>Mod.190/r.(08+09+10+11+12)/stl.3</t>
  </si>
  <si>
    <t>P: Mod.190/r.07/stl.4</t>
  </si>
  <si>
    <t>Mod.190/r.(08+09+10+11+12)/stl.4</t>
  </si>
  <si>
    <t>P: Mod.190/r.16/stl.1</t>
  </si>
  <si>
    <t>Mod.190/r.(17+az 22)/stl.1</t>
  </si>
  <si>
    <t>P: Mod.190/r.16/stl.2</t>
  </si>
  <si>
    <t>Mod.190/r.(17+az 22)/stl.2</t>
  </si>
  <si>
    <t>191</t>
  </si>
  <si>
    <t>P: Mod.191/r.03/stl.1</t>
  </si>
  <si>
    <t>Mod.191/r.(04+05+06)/stl.1</t>
  </si>
  <si>
    <t>P: Mod.191/r.03/stl.2</t>
  </si>
  <si>
    <t>Mod.191/r.(04+05+06)/stl.2</t>
  </si>
  <si>
    <t>P: Mod.191/r.03/stl.3</t>
  </si>
  <si>
    <t>Mod.191/r.(04+05+06)/stl.3</t>
  </si>
  <si>
    <t>P: Mod.191/r.03/stl.4</t>
  </si>
  <si>
    <t>Mod.191/r.(04+05+06)/stl.4</t>
  </si>
  <si>
    <t>P: Mod.191/r.08/stl.1</t>
  </si>
  <si>
    <t>Mod.191/r.09/stl.1</t>
  </si>
  <si>
    <t>P: Mod.191/r.08/stl.3</t>
  </si>
  <si>
    <t>Mod.191/r.09/stl.3</t>
  </si>
  <si>
    <t>ODD1</t>
  </si>
  <si>
    <t>VAZBA1</t>
  </si>
  <si>
    <t>STL1</t>
  </si>
  <si>
    <t>ZNAM</t>
  </si>
  <si>
    <t>ODD2</t>
  </si>
  <si>
    <t>VAZBA2</t>
  </si>
  <si>
    <t>STL2</t>
  </si>
  <si>
    <t>1</t>
  </si>
  <si>
    <t>Mod.189/r.02</t>
  </si>
  <si>
    <t>Mod.185/r.(04-05)</t>
  </si>
  <si>
    <t>2</t>
  </si>
  <si>
    <t>POTR</t>
  </si>
  <si>
    <t>ICO</t>
  </si>
  <si>
    <t>DICO</t>
  </si>
  <si>
    <t>KROKR</t>
  </si>
  <si>
    <t>HODINY</t>
  </si>
  <si>
    <t>MINUTY</t>
  </si>
  <si>
    <t>KODODB</t>
  </si>
  <si>
    <t>KODUCT</t>
  </si>
  <si>
    <t>KAPACITA</t>
  </si>
  <si>
    <t>ODD</t>
  </si>
  <si>
    <t>RIAD</t>
  </si>
  <si>
    <t>Skutočnosť</t>
  </si>
  <si>
    <t>od 1.1.2017 do 31.12.2017</t>
  </si>
  <si>
    <t>od.1.1.2018 do 31.12.2018</t>
  </si>
  <si>
    <t>Modul: 185</t>
  </si>
  <si>
    <t>Finančné ukazovatele v EUR</t>
  </si>
  <si>
    <t xml:space="preserve">ICO: </t>
  </si>
  <si>
    <t xml:space="preserve">Mesiac: </t>
  </si>
  <si>
    <t xml:space="preserve">Rok: </t>
  </si>
  <si>
    <t>Stav k 31.12.2017</t>
  </si>
  <si>
    <t>Stav k 31.12.2018</t>
  </si>
  <si>
    <t>Modul: 187</t>
  </si>
  <si>
    <t>Aktíva a pasíva v EUR</t>
  </si>
  <si>
    <t>Modul: 188</t>
  </si>
  <si>
    <t>Zamestnanci a mzdy</t>
  </si>
  <si>
    <t>Modul: 189</t>
  </si>
  <si>
    <t>Výroba, tržby, vývoz, poplatky v EUR</t>
  </si>
  <si>
    <t>x</t>
  </si>
  <si>
    <t>Celkom</t>
  </si>
  <si>
    <t>nové</t>
  </si>
  <si>
    <t>rekonštrukcia a modernizácia existujúcich</t>
  </si>
  <si>
    <t>Modul: 190</t>
  </si>
  <si>
    <t>Investície v EUR</t>
  </si>
  <si>
    <t>skutočnosť</t>
  </si>
  <si>
    <t>nárok na vrátenie</t>
  </si>
  <si>
    <t>Modul: 191</t>
  </si>
  <si>
    <t>Nepriame dane, dotácie v EUR</t>
  </si>
  <si>
    <t>Ročná kapacita</t>
  </si>
  <si>
    <t>Skutočnosť od.1.1.2018 do 31.12.2018</t>
  </si>
  <si>
    <t>výroba</t>
  </si>
  <si>
    <t>celkový vývoz</t>
  </si>
  <si>
    <t>Modul: 193</t>
  </si>
  <si>
    <t>Kapacity</t>
  </si>
  <si>
    <t>Duplicity</t>
  </si>
  <si>
    <t>9999</t>
  </si>
  <si>
    <t>Medzi jednotlivými modulmi</t>
  </si>
  <si>
    <t>P: Mod.188/r.11/stl.2</t>
  </si>
  <si>
    <t>P: Mod.188/r.11/stl.1</t>
  </si>
  <si>
    <t>Mod.188/r.12/stl.1</t>
  </si>
  <si>
    <t>Mod.188/r.12/stl.2</t>
  </si>
  <si>
    <t>P: Mod.188/r.13/stl.1</t>
  </si>
  <si>
    <t>P: Mod.188/r.13/stl.2</t>
  </si>
  <si>
    <t>Mod.188/r.14/stl.1</t>
  </si>
  <si>
    <t>Mod.188/r.14/stl.2</t>
  </si>
  <si>
    <t>Mod.187/r.21+22+23+24/stl.1</t>
  </si>
  <si>
    <t>Mod.187/r.21+22+23+24/stl.2</t>
  </si>
  <si>
    <t xml:space="preserve">            bežné bankové úvery</t>
  </si>
  <si>
    <t xml:space="preserve">            dlhodobé záväzky</t>
  </si>
  <si>
    <t xml:space="preserve">            dlhodobé bankové úvery</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</si>
</sst>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0000000"/>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0\ 00"/>
    <numFmt numFmtId="186" formatCode="0000"/>
    <numFmt numFmtId="187" formatCode="\9\9"/>
    <numFmt numFmtId="188" formatCode="00"/>
    <numFmt numFmtId="189" formatCode="#,###,##0.00"/>
    <numFmt numFmtId="190" formatCode="&quot;Yes&quot;;&quot;Yes&quot;;&quot;No&quot;"/>
    <numFmt numFmtId="191" formatCode="&quot;True&quot;;&quot;True&quot;;&quot;False&quot;"/>
    <numFmt numFmtId="192" formatCode="&quot;On&quot;;&quot;On&quot;;&quot;Off&quot;"/>
    <numFmt numFmtId="193" formatCode="[$€-2]\ #,##0.00_);[Red]\([$€-2]\ #,##0.00\)"/>
    <numFmt numFmtId="194" formatCode="0.0000"/>
    <numFmt numFmtId="195" formatCode="0.0"/>
  </numFmts>
  <fonts count="48">
    <font>
      <sz val="10"/>
      <name val="Arial CE"/>
      <family val="0"/>
    </font>
    <font>
      <b/>
      <sz val="10"/>
      <name val="Arial CE"/>
      <family val="2"/>
    </font>
    <font>
      <b/>
      <sz val="10"/>
      <name val="Arial"/>
      <family val="2"/>
    </font>
    <font>
      <sz val="10"/>
      <color indexed="9"/>
      <name val="Arial CE"/>
      <family val="0"/>
    </font>
    <font>
      <sz val="8"/>
      <name val="Arial CE"/>
      <family val="0"/>
    </font>
    <font>
      <u val="single"/>
      <sz val="10"/>
      <color indexed="12"/>
      <name val="Arial"/>
      <family val="2"/>
    </font>
    <font>
      <u val="single"/>
      <sz val="10"/>
      <color indexed="36"/>
      <name val="Arial CE"/>
      <family val="0"/>
    </font>
    <font>
      <u val="single"/>
      <sz val="10"/>
      <color indexed="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CE"/>
      <family val="0"/>
    </font>
    <font>
      <sz val="10"/>
      <color indexed="10"/>
      <name val="Arial CE"/>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CE"/>
      <family val="0"/>
    </font>
    <font>
      <sz val="10"/>
      <color rgb="FFFF000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medium"/>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8" borderId="0" applyNumberFormat="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5" applyNumberFormat="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6">
    <xf numFmtId="0" fontId="0" fillId="0" borderId="0" xfId="0" applyAlignment="1">
      <alignment/>
    </xf>
    <xf numFmtId="0" fontId="0" fillId="0" borderId="0" xfId="0" applyFill="1" applyAlignment="1" applyProtection="1">
      <alignment/>
      <protection/>
    </xf>
    <xf numFmtId="0" fontId="2" fillId="33" borderId="10" xfId="0" applyFont="1" applyFill="1" applyBorder="1" applyAlignment="1" applyProtection="1">
      <alignment/>
      <protection/>
    </xf>
    <xf numFmtId="1" fontId="0" fillId="33" borderId="11" xfId="0" applyNumberFormat="1" applyFill="1" applyBorder="1" applyAlignment="1" applyProtection="1">
      <alignment/>
      <protection/>
    </xf>
    <xf numFmtId="0" fontId="0" fillId="34" borderId="0" xfId="0" applyFill="1" applyAlignment="1">
      <alignment/>
    </xf>
    <xf numFmtId="1" fontId="0" fillId="34" borderId="0" xfId="0" applyNumberFormat="1" applyFill="1" applyAlignment="1">
      <alignment/>
    </xf>
    <xf numFmtId="1" fontId="0" fillId="33" borderId="11" xfId="0" applyNumberFormat="1" applyFill="1" applyBorder="1" applyAlignment="1">
      <alignment/>
    </xf>
    <xf numFmtId="49" fontId="0" fillId="0" borderId="11" xfId="0" applyNumberFormat="1" applyFill="1" applyBorder="1" applyAlignment="1" applyProtection="1">
      <alignment/>
      <protection locked="0"/>
    </xf>
    <xf numFmtId="0" fontId="0" fillId="0" borderId="11" xfId="0" applyFill="1" applyBorder="1" applyAlignment="1" applyProtection="1">
      <alignment/>
      <protection locked="0"/>
    </xf>
    <xf numFmtId="0" fontId="0" fillId="0" borderId="0" xfId="0" applyFill="1" applyBorder="1" applyAlignment="1" applyProtection="1">
      <alignment/>
      <protection/>
    </xf>
    <xf numFmtId="0" fontId="0" fillId="35" borderId="12" xfId="0" applyFill="1" applyBorder="1" applyAlignment="1" applyProtection="1" quotePrefix="1">
      <alignment/>
      <protection locked="0"/>
    </xf>
    <xf numFmtId="0" fontId="2" fillId="33" borderId="11" xfId="57" applyFont="1" applyFill="1" applyBorder="1" applyProtection="1">
      <alignment/>
      <protection/>
    </xf>
    <xf numFmtId="0" fontId="0" fillId="33" borderId="13" xfId="57" applyFill="1" applyBorder="1" applyProtection="1">
      <alignment/>
      <protection/>
    </xf>
    <xf numFmtId="0" fontId="0" fillId="33" borderId="14" xfId="57" applyFill="1" applyBorder="1" applyProtection="1">
      <alignment/>
      <protection/>
    </xf>
    <xf numFmtId="0" fontId="0" fillId="33" borderId="15" xfId="57" applyFill="1" applyBorder="1" applyProtection="1">
      <alignment/>
      <protection/>
    </xf>
    <xf numFmtId="0" fontId="0" fillId="33" borderId="16" xfId="57" applyFill="1" applyBorder="1" applyProtection="1">
      <alignment/>
      <protection/>
    </xf>
    <xf numFmtId="0" fontId="0" fillId="0" borderId="0" xfId="57" applyFill="1" applyAlignment="1" applyProtection="1">
      <alignment horizontal="left"/>
      <protection/>
    </xf>
    <xf numFmtId="0" fontId="0" fillId="0" borderId="0" xfId="57" applyFill="1" applyProtection="1">
      <alignment/>
      <protection/>
    </xf>
    <xf numFmtId="0" fontId="2" fillId="33" borderId="10" xfId="57" applyFont="1" applyFill="1" applyBorder="1" applyProtection="1">
      <alignment/>
      <protection/>
    </xf>
    <xf numFmtId="0" fontId="1" fillId="33" borderId="10" xfId="57" applyFont="1" applyFill="1" applyBorder="1" applyProtection="1">
      <alignment/>
      <protection/>
    </xf>
    <xf numFmtId="0" fontId="0" fillId="0" borderId="0" xfId="0" applyFill="1" applyAlignment="1" applyProtection="1" quotePrefix="1">
      <alignment/>
      <protection/>
    </xf>
    <xf numFmtId="0" fontId="3" fillId="0" borderId="0" xfId="0" applyFont="1" applyFill="1" applyAlignment="1" applyProtection="1" quotePrefix="1">
      <alignment/>
      <protection/>
    </xf>
    <xf numFmtId="0" fontId="0" fillId="0" borderId="0" xfId="0" applyFont="1" applyFill="1" applyAlignment="1" applyProtection="1" quotePrefix="1">
      <alignment/>
      <protection/>
    </xf>
    <xf numFmtId="0" fontId="0" fillId="34" borderId="0" xfId="0" applyFill="1" applyAlignment="1">
      <alignment horizontal="left"/>
    </xf>
    <xf numFmtId="1" fontId="1" fillId="33" borderId="11" xfId="0" applyNumberFormat="1" applyFont="1" applyFill="1" applyBorder="1" applyAlignment="1">
      <alignment/>
    </xf>
    <xf numFmtId="180" fontId="1" fillId="35" borderId="12" xfId="0" applyNumberFormat="1" applyFont="1" applyFill="1" applyBorder="1" applyAlignment="1" applyProtection="1">
      <alignment horizontal="left"/>
      <protection locked="0"/>
    </xf>
    <xf numFmtId="0" fontId="0" fillId="34" borderId="0" xfId="58" applyFill="1">
      <alignment/>
      <protection/>
    </xf>
    <xf numFmtId="0" fontId="2" fillId="33" borderId="11" xfId="0" applyFont="1" applyFill="1" applyBorder="1" applyAlignment="1" applyProtection="1">
      <alignment horizontal="right"/>
      <protection/>
    </xf>
    <xf numFmtId="0" fontId="5" fillId="0" borderId="0" xfId="52" applyFont="1" applyAlignment="1" applyProtection="1">
      <alignment/>
      <protection/>
    </xf>
    <xf numFmtId="0" fontId="7" fillId="0" borderId="0" xfId="52" applyFont="1" applyAlignment="1" applyProtection="1">
      <alignment/>
      <protection/>
    </xf>
    <xf numFmtId="49" fontId="3" fillId="0" borderId="0" xfId="0" applyNumberFormat="1" applyFont="1" applyFill="1" applyAlignment="1" applyProtection="1" quotePrefix="1">
      <alignment/>
      <protection/>
    </xf>
    <xf numFmtId="0" fontId="2" fillId="33" borderId="17" xfId="0" applyFont="1" applyFill="1" applyBorder="1" applyAlignment="1" applyProtection="1">
      <alignment/>
      <protection/>
    </xf>
    <xf numFmtId="0" fontId="2" fillId="33" borderId="18" xfId="0" applyFont="1" applyFill="1" applyBorder="1" applyAlignment="1" applyProtection="1">
      <alignment/>
      <protection/>
    </xf>
    <xf numFmtId="0" fontId="2" fillId="33" borderId="19" xfId="0" applyFont="1" applyFill="1" applyBorder="1" applyAlignment="1" applyProtection="1">
      <alignment/>
      <protection/>
    </xf>
    <xf numFmtId="0" fontId="2" fillId="33" borderId="20" xfId="0" applyFont="1" applyFill="1" applyBorder="1" applyAlignment="1" applyProtection="1">
      <alignment/>
      <protection/>
    </xf>
    <xf numFmtId="3" fontId="0" fillId="0" borderId="21" xfId="0" applyNumberFormat="1" applyFill="1" applyBorder="1" applyAlignment="1" applyProtection="1">
      <alignment/>
      <protection locked="0"/>
    </xf>
    <xf numFmtId="3" fontId="0" fillId="0" borderId="22" xfId="0" applyNumberFormat="1" applyFill="1" applyBorder="1" applyAlignment="1" applyProtection="1">
      <alignment/>
      <protection locked="0"/>
    </xf>
    <xf numFmtId="1" fontId="0" fillId="33" borderId="11" xfId="0" applyNumberFormat="1" applyFill="1" applyBorder="1" applyAlignment="1">
      <alignment horizontal="left"/>
    </xf>
    <xf numFmtId="0" fontId="1" fillId="33" borderId="12" xfId="0" applyFont="1" applyFill="1" applyBorder="1" applyAlignment="1" applyProtection="1" quotePrefix="1">
      <alignment/>
      <protection/>
    </xf>
    <xf numFmtId="0" fontId="2" fillId="33" borderId="16" xfId="0" applyFont="1" applyFill="1" applyBorder="1" applyAlignment="1" applyProtection="1">
      <alignment/>
      <protection/>
    </xf>
    <xf numFmtId="0" fontId="0" fillId="34" borderId="0" xfId="58" applyFill="1" applyAlignment="1">
      <alignment wrapText="1"/>
      <protection/>
    </xf>
    <xf numFmtId="49" fontId="0" fillId="33" borderId="11" xfId="58" applyNumberFormat="1" applyFont="1" applyFill="1" applyBorder="1" applyProtection="1">
      <alignment/>
      <protection/>
    </xf>
    <xf numFmtId="0" fontId="0" fillId="34" borderId="0" xfId="58" applyFill="1" applyProtection="1">
      <alignment/>
      <protection/>
    </xf>
    <xf numFmtId="49" fontId="0" fillId="33" borderId="11" xfId="58" applyNumberFormat="1" applyFill="1" applyBorder="1" applyProtection="1">
      <alignment/>
      <protection/>
    </xf>
    <xf numFmtId="49" fontId="0" fillId="33" borderId="11" xfId="59" applyNumberFormat="1" applyFill="1" applyBorder="1" applyAlignment="1">
      <alignment wrapText="1"/>
      <protection/>
    </xf>
    <xf numFmtId="49" fontId="0" fillId="33" borderId="11" xfId="59" applyNumberFormat="1" applyFont="1" applyFill="1" applyBorder="1" applyAlignment="1">
      <alignment wrapText="1"/>
      <protection/>
    </xf>
    <xf numFmtId="1" fontId="0" fillId="33" borderId="11" xfId="59" applyNumberFormat="1" applyFill="1" applyBorder="1">
      <alignment/>
      <protection/>
    </xf>
    <xf numFmtId="1" fontId="0" fillId="33" borderId="11" xfId="59" applyNumberFormat="1" applyFont="1" applyFill="1" applyBorder="1">
      <alignment/>
      <protection/>
    </xf>
    <xf numFmtId="1" fontId="0" fillId="33" borderId="11" xfId="59" applyNumberFormat="1" applyFill="1" applyBorder="1" applyAlignment="1">
      <alignment wrapText="1"/>
      <protection/>
    </xf>
    <xf numFmtId="1" fontId="0" fillId="33" borderId="11" xfId="59" applyNumberFormat="1" applyFont="1" applyFill="1" applyBorder="1" applyAlignment="1">
      <alignment wrapText="1"/>
      <protection/>
    </xf>
    <xf numFmtId="1" fontId="0" fillId="33" borderId="11" xfId="59" applyNumberFormat="1" applyFont="1" applyFill="1" applyBorder="1">
      <alignment/>
      <protection/>
    </xf>
    <xf numFmtId="1" fontId="0" fillId="33" borderId="11" xfId="59" applyNumberFormat="1" applyFont="1" applyFill="1" applyBorder="1" applyAlignment="1">
      <alignment wrapText="1"/>
      <protection/>
    </xf>
    <xf numFmtId="1" fontId="0" fillId="33" borderId="11" xfId="59" applyNumberFormat="1" applyFont="1" applyFill="1" applyBorder="1" applyAlignment="1">
      <alignment wrapText="1"/>
      <protection/>
    </xf>
    <xf numFmtId="1" fontId="0" fillId="33" borderId="11" xfId="59" applyNumberFormat="1" applyFont="1" applyFill="1" applyBorder="1">
      <alignment/>
      <protection/>
    </xf>
    <xf numFmtId="49" fontId="0" fillId="33" borderId="11" xfId="59" applyNumberFormat="1" applyFont="1" applyFill="1" applyBorder="1" applyAlignment="1">
      <alignment wrapText="1"/>
      <protection/>
    </xf>
    <xf numFmtId="49" fontId="0" fillId="33" borderId="11" xfId="59" applyNumberFormat="1" applyFont="1" applyFill="1" applyBorder="1" applyAlignment="1">
      <alignment wrapText="1"/>
      <protection/>
    </xf>
    <xf numFmtId="49" fontId="0" fillId="34" borderId="0" xfId="58" applyNumberFormat="1" applyFill="1" applyAlignment="1">
      <alignment wrapText="1"/>
      <protection/>
    </xf>
    <xf numFmtId="49" fontId="1" fillId="33" borderId="11" xfId="59" applyNumberFormat="1" applyFont="1" applyFill="1" applyBorder="1" applyAlignment="1">
      <alignment wrapText="1"/>
      <protection/>
    </xf>
    <xf numFmtId="1" fontId="1" fillId="33" borderId="11" xfId="59" applyNumberFormat="1" applyFont="1" applyFill="1" applyBorder="1" applyAlignment="1">
      <alignment wrapText="1"/>
      <protection/>
    </xf>
    <xf numFmtId="1" fontId="1" fillId="33" borderId="11" xfId="59" applyNumberFormat="1" applyFont="1" applyFill="1" applyBorder="1">
      <alignment/>
      <protection/>
    </xf>
    <xf numFmtId="49" fontId="0" fillId="0" borderId="0" xfId="0" applyNumberFormat="1" applyAlignment="1">
      <alignment horizontal="left"/>
    </xf>
    <xf numFmtId="49" fontId="1" fillId="0" borderId="0" xfId="0" applyNumberFormat="1" applyFont="1" applyAlignment="1">
      <alignment horizontal="left"/>
    </xf>
    <xf numFmtId="189" fontId="0" fillId="0" borderId="0" xfId="0" applyNumberFormat="1" applyAlignment="1">
      <alignment horizontal="right"/>
    </xf>
    <xf numFmtId="49" fontId="1" fillId="0" borderId="0" xfId="0" applyNumberFormat="1" applyFont="1" applyAlignment="1">
      <alignment horizontal="right"/>
    </xf>
    <xf numFmtId="49" fontId="0" fillId="34" borderId="0" xfId="0" applyNumberFormat="1" applyFill="1" applyAlignment="1">
      <alignment horizontal="left"/>
    </xf>
    <xf numFmtId="49" fontId="1" fillId="33" borderId="11" xfId="0" applyNumberFormat="1" applyFont="1" applyFill="1" applyBorder="1" applyAlignment="1">
      <alignment horizontal="left"/>
    </xf>
    <xf numFmtId="49" fontId="0" fillId="33" borderId="11" xfId="0" applyNumberFormat="1" applyFill="1" applyBorder="1" applyAlignment="1">
      <alignment horizontal="left"/>
    </xf>
    <xf numFmtId="3" fontId="0" fillId="35" borderId="11" xfId="0" applyNumberFormat="1" applyFill="1" applyBorder="1" applyAlignment="1" applyProtection="1">
      <alignment/>
      <protection locked="0"/>
    </xf>
    <xf numFmtId="0" fontId="0" fillId="34" borderId="0" xfId="0" applyFill="1" applyAlignment="1" applyProtection="1">
      <alignment/>
      <protection/>
    </xf>
    <xf numFmtId="3" fontId="0" fillId="33" borderId="11" xfId="0" applyNumberFormat="1" applyFill="1" applyBorder="1" applyAlignment="1" applyProtection="1">
      <alignment/>
      <protection/>
    </xf>
    <xf numFmtId="49" fontId="0" fillId="0" borderId="0" xfId="0" applyNumberFormat="1" applyAlignment="1">
      <alignment/>
    </xf>
    <xf numFmtId="180" fontId="0" fillId="0" borderId="0" xfId="0" applyNumberFormat="1" applyAlignment="1">
      <alignment/>
    </xf>
    <xf numFmtId="188" fontId="0" fillId="0" borderId="0" xfId="0" applyNumberFormat="1" applyAlignment="1">
      <alignment/>
    </xf>
    <xf numFmtId="194" fontId="0" fillId="33" borderId="11" xfId="0" applyNumberFormat="1" applyFill="1" applyBorder="1" applyAlignment="1" applyProtection="1">
      <alignment/>
      <protection/>
    </xf>
    <xf numFmtId="194" fontId="0" fillId="0" borderId="0" xfId="0" applyNumberFormat="1" applyAlignment="1">
      <alignment/>
    </xf>
    <xf numFmtId="194" fontId="0" fillId="35" borderId="11" xfId="0" applyNumberFormat="1" applyFill="1" applyBorder="1" applyAlignment="1" applyProtection="1">
      <alignment/>
      <protection locked="0"/>
    </xf>
    <xf numFmtId="0" fontId="8" fillId="33" borderId="10" xfId="0" applyFont="1" applyFill="1" applyBorder="1" applyAlignment="1">
      <alignment horizontal="center" vertical="center" wrapText="1"/>
    </xf>
    <xf numFmtId="49" fontId="1" fillId="33" borderId="23" xfId="0" applyNumberFormat="1" applyFont="1" applyFill="1" applyBorder="1" applyAlignment="1">
      <alignment/>
    </xf>
    <xf numFmtId="0" fontId="8" fillId="33" borderId="11" xfId="0" applyFont="1" applyFill="1" applyBorder="1" applyAlignment="1">
      <alignment horizontal="center" vertical="center" wrapText="1"/>
    </xf>
    <xf numFmtId="0" fontId="1" fillId="34" borderId="0" xfId="0" applyFont="1" applyFill="1" applyAlignment="1">
      <alignment/>
    </xf>
    <xf numFmtId="49" fontId="1" fillId="34" borderId="0" xfId="0" applyNumberFormat="1" applyFont="1" applyFill="1" applyAlignment="1">
      <alignment horizontal="left" wrapText="1"/>
    </xf>
    <xf numFmtId="49" fontId="0" fillId="34" borderId="0" xfId="0" applyNumberFormat="1" applyFill="1" applyAlignment="1">
      <alignment horizontal="left" wrapText="1"/>
    </xf>
    <xf numFmtId="49" fontId="1" fillId="33" borderId="11" xfId="0" applyNumberFormat="1" applyFont="1" applyFill="1" applyBorder="1" applyAlignment="1">
      <alignment horizontal="left" wrapText="1"/>
    </xf>
    <xf numFmtId="49" fontId="0" fillId="33" borderId="11" xfId="0" applyNumberFormat="1" applyFill="1" applyBorder="1" applyAlignment="1">
      <alignment horizontal="left" wrapText="1"/>
    </xf>
    <xf numFmtId="0" fontId="0" fillId="33" borderId="11" xfId="0" applyFill="1" applyBorder="1" applyAlignment="1" applyProtection="1">
      <alignment/>
      <protection/>
    </xf>
    <xf numFmtId="0" fontId="8" fillId="33" borderId="10" xfId="0" applyFont="1" applyFill="1" applyBorder="1" applyAlignment="1">
      <alignment horizontal="center" vertical="center"/>
    </xf>
    <xf numFmtId="195" fontId="0" fillId="0" borderId="0" xfId="0" applyNumberFormat="1" applyAlignment="1">
      <alignment horizontal="left"/>
    </xf>
    <xf numFmtId="49" fontId="0" fillId="35" borderId="11" xfId="0" applyNumberFormat="1" applyFill="1" applyBorder="1" applyAlignment="1" applyProtection="1">
      <alignment wrapText="1"/>
      <protection locked="0"/>
    </xf>
    <xf numFmtId="1" fontId="0" fillId="33" borderId="11" xfId="0" applyNumberFormat="1" applyFill="1" applyBorder="1" applyAlignment="1" applyProtection="1">
      <alignment wrapText="1"/>
      <protection/>
    </xf>
    <xf numFmtId="49" fontId="46" fillId="33" borderId="11" xfId="0" applyNumberFormat="1" applyFont="1" applyFill="1" applyBorder="1" applyAlignment="1">
      <alignment/>
    </xf>
    <xf numFmtId="1" fontId="47" fillId="33" borderId="11" xfId="0" applyNumberFormat="1" applyFont="1" applyFill="1" applyBorder="1" applyAlignment="1" applyProtection="1">
      <alignment wrapText="1"/>
      <protection/>
    </xf>
    <xf numFmtId="1" fontId="0" fillId="0" borderId="0" xfId="0" applyNumberFormat="1" applyAlignment="1">
      <alignment/>
    </xf>
    <xf numFmtId="189" fontId="0" fillId="0" borderId="0" xfId="0" applyNumberFormat="1" applyFont="1" applyAlignment="1">
      <alignment horizontal="right"/>
    </xf>
    <xf numFmtId="49" fontId="0" fillId="0" borderId="0" xfId="0" applyNumberFormat="1" applyFont="1" applyAlignment="1">
      <alignment horizontal="left"/>
    </xf>
    <xf numFmtId="195" fontId="0" fillId="0" borderId="0" xfId="0" applyNumberFormat="1" applyFont="1" applyAlignment="1">
      <alignment horizontal="left"/>
    </xf>
    <xf numFmtId="0" fontId="0" fillId="0" borderId="0" xfId="0" applyFont="1" applyAlignment="1">
      <alignment/>
    </xf>
    <xf numFmtId="180" fontId="1" fillId="35" borderId="24" xfId="0" applyNumberFormat="1" applyFont="1" applyFill="1" applyBorder="1" applyAlignment="1" applyProtection="1">
      <alignment horizontal="left"/>
      <protection locked="0"/>
    </xf>
    <xf numFmtId="180" fontId="1" fillId="35" borderId="25" xfId="0" applyNumberFormat="1" applyFont="1" applyFill="1" applyBorder="1" applyAlignment="1" applyProtection="1">
      <alignment horizontal="left"/>
      <protection locked="0"/>
    </xf>
    <xf numFmtId="180" fontId="1" fillId="35" borderId="26" xfId="0" applyNumberFormat="1" applyFont="1"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25" xfId="0" applyFill="1" applyBorder="1" applyAlignment="1" applyProtection="1">
      <alignment horizontal="left"/>
      <protection locked="0"/>
    </xf>
    <xf numFmtId="0" fontId="0" fillId="0" borderId="26" xfId="0" applyFill="1" applyBorder="1" applyAlignment="1" applyProtection="1">
      <alignment horizontal="left"/>
      <protection locked="0"/>
    </xf>
    <xf numFmtId="0" fontId="2" fillId="33" borderId="27" xfId="0" applyFont="1" applyFill="1" applyBorder="1" applyAlignment="1" applyProtection="1">
      <alignment horizontal="left"/>
      <protection/>
    </xf>
    <xf numFmtId="0" fontId="2" fillId="33" borderId="28" xfId="0" applyFont="1" applyFill="1" applyBorder="1" applyAlignment="1" applyProtection="1">
      <alignment horizontal="left"/>
      <protection/>
    </xf>
    <xf numFmtId="0" fontId="2" fillId="33" borderId="10" xfId="0" applyFont="1" applyFill="1" applyBorder="1" applyAlignment="1" applyProtection="1">
      <alignment horizontal="left"/>
      <protection/>
    </xf>
    <xf numFmtId="0" fontId="2" fillId="33" borderId="16" xfId="0" applyFont="1" applyFill="1" applyBorder="1" applyAlignment="1" applyProtection="1">
      <alignment horizontal="left"/>
      <protection/>
    </xf>
    <xf numFmtId="0" fontId="1" fillId="33" borderId="10"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 fillId="33" borderId="16" xfId="0" applyFont="1" applyFill="1" applyBorder="1" applyAlignment="1" applyProtection="1">
      <alignment horizontal="left"/>
      <protection/>
    </xf>
    <xf numFmtId="0" fontId="1" fillId="33" borderId="11" xfId="0" applyFont="1" applyFill="1" applyBorder="1" applyAlignment="1" applyProtection="1">
      <alignment/>
      <protection/>
    </xf>
    <xf numFmtId="0" fontId="0" fillId="33" borderId="11" xfId="0" applyFill="1" applyBorder="1" applyAlignment="1" applyProtection="1">
      <alignment/>
      <protection/>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30"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_Identifikacia" xfId="57"/>
    <cellStyle name="Normal_potr2006" xfId="58"/>
    <cellStyle name="Normal_potr2006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7</xdr:row>
      <xdr:rowOff>114300</xdr:rowOff>
    </xdr:from>
    <xdr:to>
      <xdr:col>5</xdr:col>
      <xdr:colOff>314325</xdr:colOff>
      <xdr:row>9</xdr:row>
      <xdr:rowOff>85725</xdr:rowOff>
    </xdr:to>
    <xdr:pic>
      <xdr:nvPicPr>
        <xdr:cNvPr id="1" name="cmdVazby"/>
        <xdr:cNvPicPr preferRelativeResize="1">
          <a:picLocks noChangeAspect="1"/>
        </xdr:cNvPicPr>
      </xdr:nvPicPr>
      <xdr:blipFill>
        <a:blip r:embed="rId1"/>
        <a:stretch>
          <a:fillRect/>
        </a:stretch>
      </xdr:blipFill>
      <xdr:spPr>
        <a:xfrm>
          <a:off x="5076825" y="1295400"/>
          <a:ext cx="1457325" cy="304800"/>
        </a:xfrm>
        <a:prstGeom prst="rect">
          <a:avLst/>
        </a:prstGeom>
        <a:noFill/>
        <a:ln w="9525" cmpd="sng">
          <a:noFill/>
        </a:ln>
      </xdr:spPr>
    </xdr:pic>
    <xdr:clientData/>
  </xdr:twoCellAnchor>
  <xdr:twoCellAnchor editAs="oneCell">
    <xdr:from>
      <xdr:col>4</xdr:col>
      <xdr:colOff>180975</xdr:colOff>
      <xdr:row>9</xdr:row>
      <xdr:rowOff>114300</xdr:rowOff>
    </xdr:from>
    <xdr:to>
      <xdr:col>5</xdr:col>
      <xdr:colOff>314325</xdr:colOff>
      <xdr:row>11</xdr:row>
      <xdr:rowOff>47625</xdr:rowOff>
    </xdr:to>
    <xdr:pic>
      <xdr:nvPicPr>
        <xdr:cNvPr id="2" name="cmdOpisVykazu"/>
        <xdr:cNvPicPr preferRelativeResize="1">
          <a:picLocks noChangeAspect="1"/>
        </xdr:cNvPicPr>
      </xdr:nvPicPr>
      <xdr:blipFill>
        <a:blip r:embed="rId2"/>
        <a:stretch>
          <a:fillRect/>
        </a:stretch>
      </xdr:blipFill>
      <xdr:spPr>
        <a:xfrm>
          <a:off x="5086350" y="1628775"/>
          <a:ext cx="1447800" cy="276225"/>
        </a:xfrm>
        <a:prstGeom prst="rect">
          <a:avLst/>
        </a:prstGeom>
        <a:noFill/>
        <a:ln w="9525" cmpd="sng">
          <a:noFill/>
        </a:ln>
      </xdr:spPr>
    </xdr:pic>
    <xdr:clientData/>
  </xdr:twoCellAnchor>
  <xdr:twoCellAnchor editAs="oneCell">
    <xdr:from>
      <xdr:col>5</xdr:col>
      <xdr:colOff>504825</xdr:colOff>
      <xdr:row>7</xdr:row>
      <xdr:rowOff>123825</xdr:rowOff>
    </xdr:from>
    <xdr:to>
      <xdr:col>6</xdr:col>
      <xdr:colOff>533400</xdr:colOff>
      <xdr:row>9</xdr:row>
      <xdr:rowOff>76200</xdr:rowOff>
    </xdr:to>
    <xdr:pic>
      <xdr:nvPicPr>
        <xdr:cNvPr id="3" name="cmdSubor"/>
        <xdr:cNvPicPr preferRelativeResize="1">
          <a:picLocks noChangeAspect="1"/>
        </xdr:cNvPicPr>
      </xdr:nvPicPr>
      <xdr:blipFill>
        <a:blip r:embed="rId3"/>
        <a:stretch>
          <a:fillRect/>
        </a:stretch>
      </xdr:blipFill>
      <xdr:spPr>
        <a:xfrm>
          <a:off x="6724650" y="1304925"/>
          <a:ext cx="2400300" cy="285750"/>
        </a:xfrm>
        <a:prstGeom prst="rect">
          <a:avLst/>
        </a:prstGeom>
        <a:noFill/>
        <a:ln w="9525" cmpd="sng">
          <a:noFill/>
        </a:ln>
      </xdr:spPr>
    </xdr:pic>
    <xdr:clientData/>
  </xdr:twoCellAnchor>
  <xdr:twoCellAnchor editAs="oneCell">
    <xdr:from>
      <xdr:col>5</xdr:col>
      <xdr:colOff>504825</xdr:colOff>
      <xdr:row>9</xdr:row>
      <xdr:rowOff>104775</xdr:rowOff>
    </xdr:from>
    <xdr:to>
      <xdr:col>6</xdr:col>
      <xdr:colOff>571500</xdr:colOff>
      <xdr:row>11</xdr:row>
      <xdr:rowOff>57150</xdr:rowOff>
    </xdr:to>
    <xdr:pic>
      <xdr:nvPicPr>
        <xdr:cNvPr id="4" name="cmdOdoslat"/>
        <xdr:cNvPicPr preferRelativeResize="1">
          <a:picLocks noChangeAspect="1"/>
        </xdr:cNvPicPr>
      </xdr:nvPicPr>
      <xdr:blipFill>
        <a:blip r:embed="rId4"/>
        <a:stretch>
          <a:fillRect/>
        </a:stretch>
      </xdr:blipFill>
      <xdr:spPr>
        <a:xfrm>
          <a:off x="6724650" y="1619250"/>
          <a:ext cx="2438400"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XLS\masoxls\M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kacia"/>
      <sheetName val="Popis"/>
      <sheetName val="115"/>
      <sheetName val="117"/>
      <sheetName val="120"/>
      <sheetName val="122"/>
      <sheetName val="123"/>
      <sheetName val="124"/>
      <sheetName val="125"/>
      <sheetName val="126"/>
      <sheetName val="127"/>
      <sheetName val="128"/>
      <sheetName val="129"/>
      <sheetName val="DATA"/>
      <sheetName val="Okresy"/>
      <sheetName val="VazbyOdd"/>
      <sheetName val="MVazby"/>
    </sheetNames>
    <sheetDataSet>
      <sheetData sheetId="4">
        <row r="17">
          <cell r="D17">
            <v>0</v>
          </cell>
        </row>
      </sheetData>
      <sheetData sheetId="5">
        <row r="16">
          <cell r="D16">
            <v>0</v>
          </cell>
        </row>
        <row r="17">
          <cell r="D17">
            <v>0</v>
          </cell>
        </row>
      </sheetData>
      <sheetData sheetId="6">
        <row r="7">
          <cell r="H7">
            <v>0</v>
          </cell>
        </row>
        <row r="8">
          <cell r="H8">
            <v>0</v>
          </cell>
        </row>
        <row r="44">
          <cell r="H44">
            <v>0</v>
          </cell>
        </row>
      </sheetData>
      <sheetData sheetId="7">
        <row r="7">
          <cell r="H7">
            <v>0</v>
          </cell>
        </row>
        <row r="32">
          <cell r="H32">
            <v>0</v>
          </cell>
        </row>
        <row r="44">
          <cell r="H44">
            <v>0</v>
          </cell>
        </row>
      </sheetData>
      <sheetData sheetId="8">
        <row r="7">
          <cell r="H7">
            <v>0</v>
          </cell>
        </row>
        <row r="14">
          <cell r="H14">
            <v>0</v>
          </cell>
        </row>
        <row r="44">
          <cell r="H44">
            <v>0</v>
          </cell>
        </row>
      </sheetData>
      <sheetData sheetId="9">
        <row r="7">
          <cell r="I7">
            <v>0</v>
          </cell>
        </row>
        <row r="8">
          <cell r="I8">
            <v>0</v>
          </cell>
        </row>
        <row r="10">
          <cell r="I10">
            <v>0</v>
          </cell>
        </row>
        <row r="14">
          <cell r="I14">
            <v>0</v>
          </cell>
        </row>
        <row r="16">
          <cell r="I16">
            <v>0</v>
          </cell>
        </row>
        <row r="20">
          <cell r="I20">
            <v>0</v>
          </cell>
        </row>
        <row r="25">
          <cell r="I25">
            <v>0</v>
          </cell>
        </row>
        <row r="45">
          <cell r="I45">
            <v>0</v>
          </cell>
        </row>
        <row r="48">
          <cell r="I48">
            <v>0</v>
          </cell>
        </row>
      </sheetData>
      <sheetData sheetId="10">
        <row r="7">
          <cell r="H7">
            <v>0</v>
          </cell>
        </row>
        <row r="8">
          <cell r="H8">
            <v>0</v>
          </cell>
        </row>
        <row r="10">
          <cell r="H10">
            <v>0</v>
          </cell>
        </row>
        <row r="17">
          <cell r="H17">
            <v>0</v>
          </cell>
        </row>
      </sheetData>
      <sheetData sheetId="11">
        <row r="7">
          <cell r="I7">
            <v>0</v>
          </cell>
        </row>
        <row r="11">
          <cell r="I11">
            <v>0</v>
          </cell>
        </row>
        <row r="26">
          <cell r="I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radela.yhnet.info/form.ph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I4"/>
  <sheetViews>
    <sheetView showFormulas="1" zoomScalePageLayoutView="0" workbookViewId="0" topLeftCell="A1">
      <selection activeCell="A1" sqref="A1"/>
    </sheetView>
  </sheetViews>
  <sheetFormatPr defaultColWidth="9.00390625" defaultRowHeight="12.75"/>
  <cols>
    <col min="1" max="1" width="6.00390625" style="60" bestFit="1" customWidth="1"/>
    <col min="2" max="2" width="9.375" style="60" bestFit="1" customWidth="1"/>
    <col min="3" max="3" width="5.625" style="60" bestFit="1" customWidth="1"/>
    <col min="4" max="4" width="6.125" style="60" bestFit="1" customWidth="1"/>
    <col min="5" max="5" width="6.00390625" style="60" bestFit="1" customWidth="1"/>
    <col min="6" max="6" width="17.625" style="60" bestFit="1" customWidth="1"/>
    <col min="7" max="7" width="5.625" style="60" bestFit="1" customWidth="1"/>
    <col min="8" max="8" width="11.875" style="60" bestFit="1" customWidth="1"/>
    <col min="9" max="9" width="15.75390625" style="60" bestFit="1" customWidth="1"/>
  </cols>
  <sheetData>
    <row r="1" spans="1:9" ht="12.75">
      <c r="A1" s="61" t="s">
        <v>745</v>
      </c>
      <c r="B1" s="61" t="s">
        <v>746</v>
      </c>
      <c r="C1" s="61" t="s">
        <v>747</v>
      </c>
      <c r="D1" s="61" t="s">
        <v>748</v>
      </c>
      <c r="E1" s="61" t="s">
        <v>749</v>
      </c>
      <c r="F1" s="61" t="s">
        <v>750</v>
      </c>
      <c r="G1" s="61" t="s">
        <v>751</v>
      </c>
      <c r="H1" s="61" t="s">
        <v>631</v>
      </c>
      <c r="I1" s="61" t="s">
        <v>632</v>
      </c>
    </row>
    <row r="2" spans="1:9" ht="12.75">
      <c r="A2" s="60" t="s">
        <v>696</v>
      </c>
      <c r="B2" s="86">
        <f>R189021</f>
        <v>0</v>
      </c>
      <c r="C2" s="60" t="s">
        <v>752</v>
      </c>
      <c r="D2" s="60" t="s">
        <v>633</v>
      </c>
      <c r="E2" s="60" t="s">
        <v>634</v>
      </c>
      <c r="F2" s="86">
        <f>R185041-R185051</f>
        <v>0</v>
      </c>
      <c r="G2" s="60" t="s">
        <v>752</v>
      </c>
      <c r="H2" s="60" t="s">
        <v>753</v>
      </c>
      <c r="I2" s="60" t="s">
        <v>754</v>
      </c>
    </row>
    <row r="3" spans="1:9" ht="12.75">
      <c r="A3" s="60" t="s">
        <v>696</v>
      </c>
      <c r="B3" s="86">
        <f>R189022</f>
        <v>0</v>
      </c>
      <c r="C3" s="60" t="s">
        <v>755</v>
      </c>
      <c r="D3" s="60" t="s">
        <v>633</v>
      </c>
      <c r="E3" s="60" t="s">
        <v>634</v>
      </c>
      <c r="F3" s="86">
        <f>R185042-R185052</f>
        <v>0</v>
      </c>
      <c r="G3" s="60" t="s">
        <v>755</v>
      </c>
      <c r="H3" s="60" t="s">
        <v>753</v>
      </c>
      <c r="I3" s="60" t="s">
        <v>754</v>
      </c>
    </row>
    <row r="4" spans="2:6" ht="12.75">
      <c r="B4" s="86"/>
      <c r="F4" s="86"/>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3">
    <pageSetUpPr fitToPage="1"/>
  </sheetPr>
  <dimension ref="A1:J29"/>
  <sheetViews>
    <sheetView zoomScalePageLayoutView="0" workbookViewId="0" topLeftCell="A1">
      <selection activeCell="A8" sqref="A8"/>
    </sheetView>
  </sheetViews>
  <sheetFormatPr defaultColWidth="9.00390625" defaultRowHeight="12.75"/>
  <cols>
    <col min="1" max="1" width="39.375" style="81" customWidth="1"/>
    <col min="2" max="2" width="10.25390625" style="64" customWidth="1"/>
    <col min="3" max="3" width="8.375" style="64" customWidth="1"/>
    <col min="4" max="4" width="7.875" style="64" customWidth="1"/>
    <col min="5" max="7" width="15.75390625" style="4" customWidth="1"/>
    <col min="8" max="16384" width="9.125" style="4" customWidth="1"/>
  </cols>
  <sheetData>
    <row r="1" spans="1:9" ht="12.75">
      <c r="A1" s="80" t="s">
        <v>797</v>
      </c>
      <c r="E1" s="4" t="s">
        <v>756</v>
      </c>
      <c r="H1" s="4" t="s">
        <v>772</v>
      </c>
      <c r="I1" s="79">
        <f>IdentIco</f>
        <v>0</v>
      </c>
    </row>
    <row r="2" spans="1:9" ht="12.75">
      <c r="A2" s="80" t="s">
        <v>798</v>
      </c>
      <c r="H2" s="4" t="s">
        <v>773</v>
      </c>
      <c r="I2" s="4" t="str">
        <f>wshIdentMesiac</f>
        <v>12</v>
      </c>
    </row>
    <row r="3" spans="8:9" ht="12.75">
      <c r="H3" s="4" t="s">
        <v>774</v>
      </c>
      <c r="I3" s="4" t="str">
        <f>wshIdentRok</f>
        <v>18</v>
      </c>
    </row>
    <row r="5" spans="5:7" ht="12.75">
      <c r="E5" s="112" t="s">
        <v>793</v>
      </c>
      <c r="F5" s="114" t="s">
        <v>794</v>
      </c>
      <c r="G5" s="114"/>
    </row>
    <row r="6" spans="5:7" ht="12.75">
      <c r="E6" s="113"/>
      <c r="F6" s="85" t="s">
        <v>795</v>
      </c>
      <c r="G6" s="78" t="s">
        <v>796</v>
      </c>
    </row>
    <row r="7" spans="1:8" ht="38.25">
      <c r="A7" s="82" t="s">
        <v>526</v>
      </c>
      <c r="B7" s="65" t="s">
        <v>236</v>
      </c>
      <c r="C7" s="82" t="s">
        <v>33</v>
      </c>
      <c r="D7" s="65" t="s">
        <v>527</v>
      </c>
      <c r="E7" s="77" t="s">
        <v>528</v>
      </c>
      <c r="F7" s="77" t="s">
        <v>529</v>
      </c>
      <c r="G7" s="77" t="s">
        <v>530</v>
      </c>
      <c r="H7" s="89" t="s">
        <v>799</v>
      </c>
    </row>
    <row r="8" spans="1:10" ht="12.75">
      <c r="A8" s="87"/>
      <c r="B8" s="88">
        <f>+_xlfn.IFERROR(VLOOKUP(A8,Kapacity!$A$1:$C$159,3,FALSE),"")</f>
      </c>
      <c r="C8" s="88">
        <f>+LEFT(A8,4)</f>
      </c>
      <c r="D8" s="66" t="s">
        <v>0</v>
      </c>
      <c r="E8" s="67"/>
      <c r="F8" s="67"/>
      <c r="G8" s="67"/>
      <c r="H8" s="90">
        <f>+IF(AND(COUNTIF($C$8:$C$29,C8)&gt;1,C8&lt;&gt;""),"duplicita","")</f>
      </c>
      <c r="I8" s="68"/>
      <c r="J8" s="68"/>
    </row>
    <row r="9" spans="1:10" ht="12.75">
      <c r="A9" s="87"/>
      <c r="B9" s="88">
        <f>+_xlfn.IFERROR(VLOOKUP(A9,Kapacity!$A$1:$C$159,3,FALSE),"")</f>
      </c>
      <c r="C9" s="88">
        <f aca="true" t="shared" si="0" ref="C9:C27">+LEFT(A9,4)</f>
      </c>
      <c r="D9" s="66" t="s">
        <v>1</v>
      </c>
      <c r="E9" s="67"/>
      <c r="F9" s="67"/>
      <c r="G9" s="67"/>
      <c r="H9" s="90">
        <f aca="true" t="shared" si="1" ref="H9:H27">+IF(AND(COUNTIF($C$8:$C$29,C9)&gt;1,C9&lt;&gt;""),"duplicita","")</f>
      </c>
      <c r="I9" s="68"/>
      <c r="J9" s="68"/>
    </row>
    <row r="10" spans="1:10" ht="12.75">
      <c r="A10" s="87"/>
      <c r="B10" s="88">
        <f>+_xlfn.IFERROR(VLOOKUP(A10,Kapacity!$A$1:$C$159,3,FALSE),"")</f>
      </c>
      <c r="C10" s="88">
        <f t="shared" si="0"/>
      </c>
      <c r="D10" s="66" t="s">
        <v>2</v>
      </c>
      <c r="E10" s="67"/>
      <c r="F10" s="67"/>
      <c r="G10" s="67"/>
      <c r="H10" s="90">
        <f t="shared" si="1"/>
      </c>
      <c r="I10" s="68"/>
      <c r="J10" s="68"/>
    </row>
    <row r="11" spans="1:10" ht="12.75">
      <c r="A11" s="87"/>
      <c r="B11" s="88">
        <f>+_xlfn.IFERROR(VLOOKUP(A11,Kapacity!$A$1:$C$159,3,FALSE),"")</f>
      </c>
      <c r="C11" s="88">
        <f t="shared" si="0"/>
      </c>
      <c r="D11" s="66" t="s">
        <v>3</v>
      </c>
      <c r="E11" s="67"/>
      <c r="F11" s="67"/>
      <c r="G11" s="67"/>
      <c r="H11" s="90">
        <f t="shared" si="1"/>
      </c>
      <c r="I11" s="68"/>
      <c r="J11" s="68"/>
    </row>
    <row r="12" spans="1:10" ht="12.75">
      <c r="A12" s="87"/>
      <c r="B12" s="88">
        <f>+_xlfn.IFERROR(VLOOKUP(A12,Kapacity!$A$1:$C$159,3,FALSE),"")</f>
      </c>
      <c r="C12" s="88">
        <f t="shared" si="0"/>
      </c>
      <c r="D12" s="66" t="s">
        <v>4</v>
      </c>
      <c r="E12" s="67"/>
      <c r="F12" s="67"/>
      <c r="G12" s="67"/>
      <c r="H12" s="90">
        <f t="shared" si="1"/>
      </c>
      <c r="I12" s="68"/>
      <c r="J12" s="68"/>
    </row>
    <row r="13" spans="1:10" ht="12.75">
      <c r="A13" s="87"/>
      <c r="B13" s="88">
        <f>+_xlfn.IFERROR(VLOOKUP(A13,Kapacity!$A$1:$C$159,3,FALSE),"")</f>
      </c>
      <c r="C13" s="88">
        <f t="shared" si="0"/>
      </c>
      <c r="D13" s="66" t="s">
        <v>5</v>
      </c>
      <c r="E13" s="67"/>
      <c r="F13" s="67"/>
      <c r="G13" s="67"/>
      <c r="H13" s="90">
        <f t="shared" si="1"/>
      </c>
      <c r="I13" s="68"/>
      <c r="J13" s="68"/>
    </row>
    <row r="14" spans="1:10" ht="12.75">
      <c r="A14" s="87"/>
      <c r="B14" s="88">
        <f>+_xlfn.IFERROR(VLOOKUP(A14,Kapacity!$A$1:$C$159,3,FALSE),"")</f>
      </c>
      <c r="C14" s="88">
        <f t="shared" si="0"/>
      </c>
      <c r="D14" s="66" t="s">
        <v>6</v>
      </c>
      <c r="E14" s="67"/>
      <c r="F14" s="67"/>
      <c r="G14" s="67"/>
      <c r="H14" s="90">
        <f t="shared" si="1"/>
      </c>
      <c r="I14" s="68"/>
      <c r="J14" s="68"/>
    </row>
    <row r="15" spans="1:10" ht="12.75">
      <c r="A15" s="87"/>
      <c r="B15" s="88">
        <f>+_xlfn.IFERROR(VLOOKUP(A15,Kapacity!$A$1:$C$159,3,FALSE),"")</f>
      </c>
      <c r="C15" s="88">
        <f t="shared" si="0"/>
      </c>
      <c r="D15" s="66" t="s">
        <v>7</v>
      </c>
      <c r="E15" s="67"/>
      <c r="F15" s="67"/>
      <c r="G15" s="67"/>
      <c r="H15" s="90">
        <f t="shared" si="1"/>
      </c>
      <c r="I15" s="68"/>
      <c r="J15" s="68"/>
    </row>
    <row r="16" spans="1:10" ht="12.75">
      <c r="A16" s="87"/>
      <c r="B16" s="88">
        <f>+_xlfn.IFERROR(VLOOKUP(A16,Kapacity!$A$1:$C$159,3,FALSE),"")</f>
      </c>
      <c r="C16" s="88">
        <f t="shared" si="0"/>
      </c>
      <c r="D16" s="66" t="s">
        <v>8</v>
      </c>
      <c r="E16" s="67"/>
      <c r="F16" s="67"/>
      <c r="G16" s="67"/>
      <c r="H16" s="90">
        <f t="shared" si="1"/>
      </c>
      <c r="I16" s="68"/>
      <c r="J16" s="68"/>
    </row>
    <row r="17" spans="1:10" ht="12.75">
      <c r="A17" s="87"/>
      <c r="B17" s="88">
        <f>+_xlfn.IFERROR(VLOOKUP(A17,Kapacity!$A$1:$C$159,3,FALSE),"")</f>
      </c>
      <c r="C17" s="88">
        <f t="shared" si="0"/>
      </c>
      <c r="D17" s="66" t="s">
        <v>9</v>
      </c>
      <c r="E17" s="67"/>
      <c r="F17" s="67"/>
      <c r="G17" s="67"/>
      <c r="H17" s="90">
        <f t="shared" si="1"/>
      </c>
      <c r="I17" s="68"/>
      <c r="J17" s="68"/>
    </row>
    <row r="18" spans="1:10" ht="12.75">
      <c r="A18" s="87"/>
      <c r="B18" s="88">
        <f>+_xlfn.IFERROR(VLOOKUP(A18,Kapacity!$A$1:$C$159,3,FALSE),"")</f>
      </c>
      <c r="C18" s="88">
        <f t="shared" si="0"/>
      </c>
      <c r="D18" s="66" t="s">
        <v>10</v>
      </c>
      <c r="E18" s="67"/>
      <c r="F18" s="67"/>
      <c r="G18" s="67"/>
      <c r="H18" s="90">
        <f t="shared" si="1"/>
      </c>
      <c r="I18" s="68"/>
      <c r="J18" s="68"/>
    </row>
    <row r="19" spans="1:10" ht="12.75">
      <c r="A19" s="87"/>
      <c r="B19" s="88">
        <f>+_xlfn.IFERROR(VLOOKUP(A19,Kapacity!$A$1:$C$159,3,FALSE),"")</f>
      </c>
      <c r="C19" s="88">
        <f t="shared" si="0"/>
      </c>
      <c r="D19" s="66" t="s">
        <v>11</v>
      </c>
      <c r="E19" s="67"/>
      <c r="F19" s="67"/>
      <c r="G19" s="67"/>
      <c r="H19" s="90">
        <f t="shared" si="1"/>
      </c>
      <c r="I19" s="68"/>
      <c r="J19" s="68"/>
    </row>
    <row r="20" spans="1:10" ht="12.75">
      <c r="A20" s="87"/>
      <c r="B20" s="88">
        <f>+_xlfn.IFERROR(VLOOKUP(A20,Kapacity!$A$1:$C$159,3,FALSE),"")</f>
      </c>
      <c r="C20" s="88">
        <f t="shared" si="0"/>
      </c>
      <c r="D20" s="66" t="s">
        <v>12</v>
      </c>
      <c r="E20" s="67"/>
      <c r="F20" s="67"/>
      <c r="G20" s="67"/>
      <c r="H20" s="90">
        <f t="shared" si="1"/>
      </c>
      <c r="I20" s="68"/>
      <c r="J20" s="68"/>
    </row>
    <row r="21" spans="1:10" ht="12.75">
      <c r="A21" s="87"/>
      <c r="B21" s="88">
        <f>+_xlfn.IFERROR(VLOOKUP(A21,Kapacity!$A$1:$C$159,3,FALSE),"")</f>
      </c>
      <c r="C21" s="88">
        <f t="shared" si="0"/>
      </c>
      <c r="D21" s="66" t="s">
        <v>13</v>
      </c>
      <c r="E21" s="67"/>
      <c r="F21" s="67"/>
      <c r="G21" s="67"/>
      <c r="H21" s="90">
        <f t="shared" si="1"/>
      </c>
      <c r="I21" s="68"/>
      <c r="J21" s="68"/>
    </row>
    <row r="22" spans="1:10" ht="12.75">
      <c r="A22" s="87"/>
      <c r="B22" s="88">
        <f>+_xlfn.IFERROR(VLOOKUP(A22,Kapacity!$A$1:$C$159,3,FALSE),"")</f>
      </c>
      <c r="C22" s="88">
        <f t="shared" si="0"/>
      </c>
      <c r="D22" s="66" t="s">
        <v>14</v>
      </c>
      <c r="E22" s="67"/>
      <c r="F22" s="67"/>
      <c r="G22" s="67"/>
      <c r="H22" s="90">
        <f t="shared" si="1"/>
      </c>
      <c r="I22" s="68"/>
      <c r="J22" s="68"/>
    </row>
    <row r="23" spans="1:10" ht="12.75">
      <c r="A23" s="87"/>
      <c r="B23" s="88">
        <f>+_xlfn.IFERROR(VLOOKUP(A23,Kapacity!$A$1:$C$159,3,FALSE),"")</f>
      </c>
      <c r="C23" s="88">
        <f t="shared" si="0"/>
      </c>
      <c r="D23" s="66" t="s">
        <v>15</v>
      </c>
      <c r="E23" s="67"/>
      <c r="F23" s="67"/>
      <c r="G23" s="67"/>
      <c r="H23" s="90">
        <f t="shared" si="1"/>
      </c>
      <c r="I23" s="68"/>
      <c r="J23" s="68"/>
    </row>
    <row r="24" spans="1:10" ht="12.75">
      <c r="A24" s="87"/>
      <c r="B24" s="88">
        <f>+_xlfn.IFERROR(VLOOKUP(A24,Kapacity!$A$1:$C$159,3,FALSE),"")</f>
      </c>
      <c r="C24" s="88">
        <f t="shared" si="0"/>
      </c>
      <c r="D24" s="66" t="s">
        <v>16</v>
      </c>
      <c r="E24" s="67"/>
      <c r="F24" s="67"/>
      <c r="G24" s="67"/>
      <c r="H24" s="90">
        <f t="shared" si="1"/>
      </c>
      <c r="I24" s="68"/>
      <c r="J24" s="68"/>
    </row>
    <row r="25" spans="1:10" ht="12.75">
      <c r="A25" s="87"/>
      <c r="B25" s="88">
        <f>+_xlfn.IFERROR(VLOOKUP(A25,Kapacity!$A$1:$C$159,3,FALSE),"")</f>
      </c>
      <c r="C25" s="88">
        <f t="shared" si="0"/>
      </c>
      <c r="D25" s="66" t="s">
        <v>17</v>
      </c>
      <c r="E25" s="67"/>
      <c r="F25" s="67"/>
      <c r="G25" s="67"/>
      <c r="H25" s="90">
        <f t="shared" si="1"/>
      </c>
      <c r="I25" s="68"/>
      <c r="J25" s="68"/>
    </row>
    <row r="26" spans="1:10" ht="12.75">
      <c r="A26" s="87"/>
      <c r="B26" s="88">
        <f>+_xlfn.IFERROR(VLOOKUP(A26,Kapacity!$A$1:$C$159,3,FALSE),"")</f>
      </c>
      <c r="C26" s="88">
        <f t="shared" si="0"/>
      </c>
      <c r="D26" s="66" t="s">
        <v>18</v>
      </c>
      <c r="E26" s="67"/>
      <c r="F26" s="67"/>
      <c r="G26" s="67"/>
      <c r="H26" s="90">
        <f t="shared" si="1"/>
      </c>
      <c r="I26" s="68"/>
      <c r="J26" s="68"/>
    </row>
    <row r="27" spans="1:10" ht="12.75">
      <c r="A27" s="87"/>
      <c r="B27" s="88">
        <f>+_xlfn.IFERROR(VLOOKUP(A27,Kapacity!$A$1:$C$159,3,FALSE),"")</f>
      </c>
      <c r="C27" s="88">
        <f t="shared" si="0"/>
      </c>
      <c r="D27" s="66" t="s">
        <v>19</v>
      </c>
      <c r="E27" s="67"/>
      <c r="F27" s="67"/>
      <c r="G27" s="67"/>
      <c r="H27" s="90">
        <f t="shared" si="1"/>
      </c>
      <c r="I27" s="68"/>
      <c r="J27" s="68"/>
    </row>
    <row r="28" spans="1:10" ht="12.75">
      <c r="A28" s="83" t="s">
        <v>532</v>
      </c>
      <c r="B28" s="66" t="s">
        <v>531</v>
      </c>
      <c r="C28" s="66" t="s">
        <v>800</v>
      </c>
      <c r="D28" s="66" t="s">
        <v>31</v>
      </c>
      <c r="E28" s="69">
        <f>SUM(R193011:R193201)</f>
        <v>0</v>
      </c>
      <c r="F28" s="69">
        <f>SUM(R193012:R193202)</f>
        <v>0</v>
      </c>
      <c r="G28" s="69">
        <f>SUM(R193013:R193203)</f>
        <v>0</v>
      </c>
      <c r="H28" s="68"/>
      <c r="I28" s="68"/>
      <c r="J28" s="68"/>
    </row>
    <row r="29" spans="5:10" ht="12.75">
      <c r="E29" s="68"/>
      <c r="F29" s="68"/>
      <c r="G29" s="68"/>
      <c r="H29" s="68"/>
      <c r="I29" s="68"/>
      <c r="J29" s="68"/>
    </row>
  </sheetData>
  <sheetProtection password="EA52" sheet="1" objects="1" selectLockedCells="1"/>
  <mergeCells count="2">
    <mergeCell ref="E5:E6"/>
    <mergeCell ref="F5:G5"/>
  </mergeCells>
  <dataValidations count="2">
    <dataValidation type="custom" allowBlank="1" showInputMessage="1" showErrorMessage="1" sqref="E8:G28">
      <formula1>E8*1=INT(E8*1)</formula1>
    </dataValidation>
    <dataValidation type="list" allowBlank="1" showInputMessage="1" showErrorMessage="1" sqref="A8:A27">
      <formula1>CislKap</formula1>
    </dataValidation>
  </dataValidations>
  <printOptions/>
  <pageMargins left="0.7" right="0.7" top="0.75" bottom="0.75" header="0.3" footer="0.3"/>
  <pageSetup fitToHeight="2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13"/>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O119"/>
  <sheetViews>
    <sheetView zoomScalePageLayoutView="0" workbookViewId="0" topLeftCell="A91">
      <selection activeCell="I99" sqref="I99"/>
    </sheetView>
  </sheetViews>
  <sheetFormatPr defaultColWidth="9.00390625" defaultRowHeight="12.75"/>
  <sheetData>
    <row r="1" spans="1:15" ht="12.75">
      <c r="A1" t="s">
        <v>757</v>
      </c>
      <c r="B1" t="s">
        <v>758</v>
      </c>
      <c r="C1" t="s">
        <v>37</v>
      </c>
      <c r="D1" t="s">
        <v>759</v>
      </c>
      <c r="E1" t="s">
        <v>760</v>
      </c>
      <c r="F1" t="s">
        <v>761</v>
      </c>
      <c r="G1" t="s">
        <v>762</v>
      </c>
      <c r="H1" t="s">
        <v>763</v>
      </c>
      <c r="I1" t="s">
        <v>764</v>
      </c>
      <c r="J1" t="s">
        <v>765</v>
      </c>
      <c r="K1" t="s">
        <v>766</v>
      </c>
      <c r="L1" t="s">
        <v>528</v>
      </c>
      <c r="M1" t="s">
        <v>529</v>
      </c>
      <c r="N1" t="s">
        <v>530</v>
      </c>
      <c r="O1" t="s">
        <v>533</v>
      </c>
    </row>
    <row r="2" spans="1:15" ht="12.75">
      <c r="A2" s="71">
        <f aca="true" t="shared" si="0" ref="A2:A33">IdentIco</f>
        <v>0</v>
      </c>
      <c r="B2" s="72" t="str">
        <f aca="true" t="shared" si="1" ref="B2:B33">IdentDICO</f>
        <v>00</v>
      </c>
      <c r="C2" s="70">
        <f aca="true" t="shared" si="2" ref="C2:C33">wshIdentNazov</f>
        <v>0</v>
      </c>
      <c r="D2" s="70">
        <f aca="true" t="shared" si="3" ref="D2:D33">IdentOkresKod</f>
        <v>0</v>
      </c>
      <c r="E2" s="70">
        <f aca="true" t="shared" si="4" ref="E2:E33">Hodiny</f>
        <v>0</v>
      </c>
      <c r="F2" s="70">
        <f aca="true" t="shared" si="5" ref="F2:F33">Minuty</f>
        <v>0</v>
      </c>
      <c r="G2" s="70">
        <f aca="true" t="shared" si="6" ref="G2:G33">IdentPotrKod</f>
        <v>0</v>
      </c>
      <c r="H2" s="70">
        <f aca="true" t="shared" si="7" ref="H2:H33">IdentUct</f>
        <v>0</v>
      </c>
      <c r="J2" s="70">
        <v>185</v>
      </c>
      <c r="K2" s="66" t="s">
        <v>0</v>
      </c>
      <c r="L2" s="73">
        <f>R185011</f>
        <v>0</v>
      </c>
      <c r="M2" s="73">
        <f>R185012</f>
        <v>0</v>
      </c>
      <c r="N2" s="74">
        <v>0</v>
      </c>
      <c r="O2" s="74">
        <v>0</v>
      </c>
    </row>
    <row r="3" spans="1:15" ht="12.75">
      <c r="A3" s="71">
        <f t="shared" si="0"/>
        <v>0</v>
      </c>
      <c r="B3" s="72" t="str">
        <f t="shared" si="1"/>
        <v>00</v>
      </c>
      <c r="C3" s="70">
        <f t="shared" si="2"/>
        <v>0</v>
      </c>
      <c r="D3" s="70">
        <f t="shared" si="3"/>
        <v>0</v>
      </c>
      <c r="E3" s="70">
        <f t="shared" si="4"/>
        <v>0</v>
      </c>
      <c r="F3" s="70">
        <f t="shared" si="5"/>
        <v>0</v>
      </c>
      <c r="G3" s="70">
        <f t="shared" si="6"/>
        <v>0</v>
      </c>
      <c r="H3" s="70">
        <f t="shared" si="7"/>
        <v>0</v>
      </c>
      <c r="J3" s="70">
        <v>185</v>
      </c>
      <c r="K3" s="66" t="s">
        <v>1</v>
      </c>
      <c r="L3" s="75">
        <f>R185021</f>
        <v>0</v>
      </c>
      <c r="M3" s="75">
        <f>R185022</f>
        <v>0</v>
      </c>
      <c r="N3" s="74">
        <v>0</v>
      </c>
      <c r="O3" s="74">
        <v>0</v>
      </c>
    </row>
    <row r="4" spans="1:15" ht="12.75">
      <c r="A4" s="71">
        <f t="shared" si="0"/>
        <v>0</v>
      </c>
      <c r="B4" s="72" t="str">
        <f t="shared" si="1"/>
        <v>00</v>
      </c>
      <c r="C4" s="70">
        <f t="shared" si="2"/>
        <v>0</v>
      </c>
      <c r="D4" s="70">
        <f t="shared" si="3"/>
        <v>0</v>
      </c>
      <c r="E4" s="70">
        <f t="shared" si="4"/>
        <v>0</v>
      </c>
      <c r="F4" s="70">
        <f t="shared" si="5"/>
        <v>0</v>
      </c>
      <c r="G4" s="70">
        <f t="shared" si="6"/>
        <v>0</v>
      </c>
      <c r="H4" s="70">
        <f t="shared" si="7"/>
        <v>0</v>
      </c>
      <c r="J4" s="70">
        <v>185</v>
      </c>
      <c r="K4" s="66" t="s">
        <v>2</v>
      </c>
      <c r="L4" s="75">
        <f>R185031</f>
        <v>0</v>
      </c>
      <c r="M4" s="75">
        <f>R185032</f>
        <v>0</v>
      </c>
      <c r="N4" s="74">
        <v>0</v>
      </c>
      <c r="O4" s="74">
        <v>0</v>
      </c>
    </row>
    <row r="5" spans="1:15" ht="12.75">
      <c r="A5" s="71">
        <f t="shared" si="0"/>
        <v>0</v>
      </c>
      <c r="B5" s="72" t="str">
        <f t="shared" si="1"/>
        <v>00</v>
      </c>
      <c r="C5" s="70">
        <f t="shared" si="2"/>
        <v>0</v>
      </c>
      <c r="D5" s="70">
        <f t="shared" si="3"/>
        <v>0</v>
      </c>
      <c r="E5" s="70">
        <f t="shared" si="4"/>
        <v>0</v>
      </c>
      <c r="F5" s="70">
        <f t="shared" si="5"/>
        <v>0</v>
      </c>
      <c r="G5" s="70">
        <f t="shared" si="6"/>
        <v>0</v>
      </c>
      <c r="H5" s="70">
        <f t="shared" si="7"/>
        <v>0</v>
      </c>
      <c r="J5" s="70">
        <v>185</v>
      </c>
      <c r="K5" s="66" t="s">
        <v>3</v>
      </c>
      <c r="L5" s="75">
        <f>R185041</f>
        <v>0</v>
      </c>
      <c r="M5" s="75">
        <f>R185042</f>
        <v>0</v>
      </c>
      <c r="N5" s="74">
        <v>0</v>
      </c>
      <c r="O5" s="74">
        <v>0</v>
      </c>
    </row>
    <row r="6" spans="1:15" ht="12.75">
      <c r="A6" s="71">
        <f t="shared" si="0"/>
        <v>0</v>
      </c>
      <c r="B6" s="72" t="str">
        <f t="shared" si="1"/>
        <v>00</v>
      </c>
      <c r="C6" s="70">
        <f t="shared" si="2"/>
        <v>0</v>
      </c>
      <c r="D6" s="70">
        <f t="shared" si="3"/>
        <v>0</v>
      </c>
      <c r="E6" s="70">
        <f t="shared" si="4"/>
        <v>0</v>
      </c>
      <c r="F6" s="70">
        <f t="shared" si="5"/>
        <v>0</v>
      </c>
      <c r="G6" s="70">
        <f t="shared" si="6"/>
        <v>0</v>
      </c>
      <c r="H6" s="70">
        <f t="shared" si="7"/>
        <v>0</v>
      </c>
      <c r="J6" s="70">
        <v>185</v>
      </c>
      <c r="K6" s="66" t="s">
        <v>4</v>
      </c>
      <c r="L6" s="75">
        <f>R185051</f>
        <v>0</v>
      </c>
      <c r="M6" s="75">
        <f>R185052</f>
        <v>0</v>
      </c>
      <c r="N6" s="74">
        <v>0</v>
      </c>
      <c r="O6" s="74">
        <v>0</v>
      </c>
    </row>
    <row r="7" spans="1:15" ht="12.75">
      <c r="A7" s="71">
        <f t="shared" si="0"/>
        <v>0</v>
      </c>
      <c r="B7" s="72" t="str">
        <f t="shared" si="1"/>
        <v>00</v>
      </c>
      <c r="C7" s="70">
        <f t="shared" si="2"/>
        <v>0</v>
      </c>
      <c r="D7" s="70">
        <f t="shared" si="3"/>
        <v>0</v>
      </c>
      <c r="E7" s="70">
        <f t="shared" si="4"/>
        <v>0</v>
      </c>
      <c r="F7" s="70">
        <f t="shared" si="5"/>
        <v>0</v>
      </c>
      <c r="G7" s="70">
        <f t="shared" si="6"/>
        <v>0</v>
      </c>
      <c r="H7" s="70">
        <f t="shared" si="7"/>
        <v>0</v>
      </c>
      <c r="J7" s="70">
        <v>185</v>
      </c>
      <c r="K7" s="66" t="s">
        <v>5</v>
      </c>
      <c r="L7" s="75">
        <f>R185061</f>
        <v>0</v>
      </c>
      <c r="M7" s="75">
        <f>R185062</f>
        <v>0</v>
      </c>
      <c r="N7" s="74">
        <v>0</v>
      </c>
      <c r="O7" s="74">
        <v>0</v>
      </c>
    </row>
    <row r="8" spans="1:15" ht="12.75">
      <c r="A8" s="71">
        <f t="shared" si="0"/>
        <v>0</v>
      </c>
      <c r="B8" s="72" t="str">
        <f t="shared" si="1"/>
        <v>00</v>
      </c>
      <c r="C8" s="70">
        <f t="shared" si="2"/>
        <v>0</v>
      </c>
      <c r="D8" s="70">
        <f t="shared" si="3"/>
        <v>0</v>
      </c>
      <c r="E8" s="70">
        <f t="shared" si="4"/>
        <v>0</v>
      </c>
      <c r="F8" s="70">
        <f t="shared" si="5"/>
        <v>0</v>
      </c>
      <c r="G8" s="70">
        <f t="shared" si="6"/>
        <v>0</v>
      </c>
      <c r="H8" s="70">
        <f t="shared" si="7"/>
        <v>0</v>
      </c>
      <c r="J8" s="70">
        <v>185</v>
      </c>
      <c r="K8" s="66" t="s">
        <v>6</v>
      </c>
      <c r="L8" s="75">
        <f>R185071</f>
        <v>0</v>
      </c>
      <c r="M8" s="75">
        <f>R185072</f>
        <v>0</v>
      </c>
      <c r="N8" s="74">
        <v>0</v>
      </c>
      <c r="O8" s="74">
        <v>0</v>
      </c>
    </row>
    <row r="9" spans="1:15" ht="12.75">
      <c r="A9" s="71">
        <f t="shared" si="0"/>
        <v>0</v>
      </c>
      <c r="B9" s="72" t="str">
        <f t="shared" si="1"/>
        <v>00</v>
      </c>
      <c r="C9" s="70">
        <f t="shared" si="2"/>
        <v>0</v>
      </c>
      <c r="D9" s="70">
        <f t="shared" si="3"/>
        <v>0</v>
      </c>
      <c r="E9" s="70">
        <f t="shared" si="4"/>
        <v>0</v>
      </c>
      <c r="F9" s="70">
        <f t="shared" si="5"/>
        <v>0</v>
      </c>
      <c r="G9" s="70">
        <f t="shared" si="6"/>
        <v>0</v>
      </c>
      <c r="H9" s="70">
        <f t="shared" si="7"/>
        <v>0</v>
      </c>
      <c r="J9" s="70">
        <v>185</v>
      </c>
      <c r="K9" s="66" t="s">
        <v>7</v>
      </c>
      <c r="L9" s="75">
        <f>R185081</f>
        <v>0</v>
      </c>
      <c r="M9" s="75">
        <f>R185082</f>
        <v>0</v>
      </c>
      <c r="N9" s="74">
        <v>0</v>
      </c>
      <c r="O9" s="74">
        <v>0</v>
      </c>
    </row>
    <row r="10" spans="1:15" ht="12.75">
      <c r="A10" s="71">
        <f t="shared" si="0"/>
        <v>0</v>
      </c>
      <c r="B10" s="72" t="str">
        <f t="shared" si="1"/>
        <v>00</v>
      </c>
      <c r="C10" s="70">
        <f t="shared" si="2"/>
        <v>0</v>
      </c>
      <c r="D10" s="70">
        <f t="shared" si="3"/>
        <v>0</v>
      </c>
      <c r="E10" s="70">
        <f t="shared" si="4"/>
        <v>0</v>
      </c>
      <c r="F10" s="70">
        <f t="shared" si="5"/>
        <v>0</v>
      </c>
      <c r="G10" s="70">
        <f t="shared" si="6"/>
        <v>0</v>
      </c>
      <c r="H10" s="70">
        <f t="shared" si="7"/>
        <v>0</v>
      </c>
      <c r="J10" s="70">
        <v>185</v>
      </c>
      <c r="K10" s="66" t="s">
        <v>8</v>
      </c>
      <c r="L10" s="75">
        <f>R185091</f>
        <v>0</v>
      </c>
      <c r="M10" s="75">
        <f>R185092</f>
        <v>0</v>
      </c>
      <c r="N10" s="74">
        <v>0</v>
      </c>
      <c r="O10" s="74">
        <v>0</v>
      </c>
    </row>
    <row r="11" spans="1:15" ht="12.75">
      <c r="A11" s="71">
        <f t="shared" si="0"/>
        <v>0</v>
      </c>
      <c r="B11" s="72" t="str">
        <f t="shared" si="1"/>
        <v>00</v>
      </c>
      <c r="C11" s="70">
        <f t="shared" si="2"/>
        <v>0</v>
      </c>
      <c r="D11" s="70">
        <f t="shared" si="3"/>
        <v>0</v>
      </c>
      <c r="E11" s="70">
        <f t="shared" si="4"/>
        <v>0</v>
      </c>
      <c r="F11" s="70">
        <f t="shared" si="5"/>
        <v>0</v>
      </c>
      <c r="G11" s="70">
        <f t="shared" si="6"/>
        <v>0</v>
      </c>
      <c r="H11" s="70">
        <f t="shared" si="7"/>
        <v>0</v>
      </c>
      <c r="J11" s="70">
        <v>185</v>
      </c>
      <c r="K11" s="66" t="s">
        <v>31</v>
      </c>
      <c r="L11" s="73">
        <f>R185991</f>
        <v>0</v>
      </c>
      <c r="M11" s="73">
        <f>R185992</f>
        <v>0</v>
      </c>
      <c r="N11" s="74">
        <v>0</v>
      </c>
      <c r="O11" s="74">
        <v>0</v>
      </c>
    </row>
    <row r="12" spans="1:15" ht="12.75">
      <c r="A12" s="71">
        <f t="shared" si="0"/>
        <v>0</v>
      </c>
      <c r="B12" s="72" t="str">
        <f t="shared" si="1"/>
        <v>00</v>
      </c>
      <c r="C12" s="70">
        <f t="shared" si="2"/>
        <v>0</v>
      </c>
      <c r="D12" s="70">
        <f t="shared" si="3"/>
        <v>0</v>
      </c>
      <c r="E12" s="70">
        <f t="shared" si="4"/>
        <v>0</v>
      </c>
      <c r="F12" s="70">
        <f t="shared" si="5"/>
        <v>0</v>
      </c>
      <c r="G12" s="70">
        <f t="shared" si="6"/>
        <v>0</v>
      </c>
      <c r="H12" s="70">
        <f t="shared" si="7"/>
        <v>0</v>
      </c>
      <c r="J12" s="70">
        <v>187</v>
      </c>
      <c r="K12" s="66" t="s">
        <v>0</v>
      </c>
      <c r="L12" s="75">
        <f>R187011</f>
        <v>0</v>
      </c>
      <c r="M12" s="75">
        <f>R187012</f>
        <v>0</v>
      </c>
      <c r="N12" s="74">
        <v>0</v>
      </c>
      <c r="O12" s="74">
        <v>0</v>
      </c>
    </row>
    <row r="13" spans="1:15" ht="12.75">
      <c r="A13" s="71">
        <f t="shared" si="0"/>
        <v>0</v>
      </c>
      <c r="B13" s="72" t="str">
        <f t="shared" si="1"/>
        <v>00</v>
      </c>
      <c r="C13" s="70">
        <f t="shared" si="2"/>
        <v>0</v>
      </c>
      <c r="D13" s="70">
        <f t="shared" si="3"/>
        <v>0</v>
      </c>
      <c r="E13" s="70">
        <f t="shared" si="4"/>
        <v>0</v>
      </c>
      <c r="F13" s="70">
        <f t="shared" si="5"/>
        <v>0</v>
      </c>
      <c r="G13" s="70">
        <f t="shared" si="6"/>
        <v>0</v>
      </c>
      <c r="H13" s="70">
        <f t="shared" si="7"/>
        <v>0</v>
      </c>
      <c r="J13" s="70">
        <v>187</v>
      </c>
      <c r="K13" s="66" t="s">
        <v>1</v>
      </c>
      <c r="L13" s="75">
        <f>R187021</f>
        <v>0</v>
      </c>
      <c r="M13" s="75">
        <f>R187022</f>
        <v>0</v>
      </c>
      <c r="N13" s="74">
        <v>0</v>
      </c>
      <c r="O13" s="74">
        <v>0</v>
      </c>
    </row>
    <row r="14" spans="1:15" ht="12.75">
      <c r="A14" s="71">
        <f t="shared" si="0"/>
        <v>0</v>
      </c>
      <c r="B14" s="72" t="str">
        <f t="shared" si="1"/>
        <v>00</v>
      </c>
      <c r="C14" s="70">
        <f t="shared" si="2"/>
        <v>0</v>
      </c>
      <c r="D14" s="70">
        <f t="shared" si="3"/>
        <v>0</v>
      </c>
      <c r="E14" s="70">
        <f t="shared" si="4"/>
        <v>0</v>
      </c>
      <c r="F14" s="70">
        <f t="shared" si="5"/>
        <v>0</v>
      </c>
      <c r="G14" s="70">
        <f t="shared" si="6"/>
        <v>0</v>
      </c>
      <c r="H14" s="70">
        <f t="shared" si="7"/>
        <v>0</v>
      </c>
      <c r="J14" s="70">
        <v>187</v>
      </c>
      <c r="K14" s="66" t="s">
        <v>2</v>
      </c>
      <c r="L14" s="75">
        <f>R187031</f>
        <v>0</v>
      </c>
      <c r="M14" s="75">
        <f>R187032</f>
        <v>0</v>
      </c>
      <c r="N14" s="74">
        <v>0</v>
      </c>
      <c r="O14" s="74">
        <v>0</v>
      </c>
    </row>
    <row r="15" spans="1:15" ht="12.75">
      <c r="A15" s="71">
        <f t="shared" si="0"/>
        <v>0</v>
      </c>
      <c r="B15" s="72" t="str">
        <f t="shared" si="1"/>
        <v>00</v>
      </c>
      <c r="C15" s="70">
        <f t="shared" si="2"/>
        <v>0</v>
      </c>
      <c r="D15" s="70">
        <f t="shared" si="3"/>
        <v>0</v>
      </c>
      <c r="E15" s="70">
        <f t="shared" si="4"/>
        <v>0</v>
      </c>
      <c r="F15" s="70">
        <f t="shared" si="5"/>
        <v>0</v>
      </c>
      <c r="G15" s="70">
        <f t="shared" si="6"/>
        <v>0</v>
      </c>
      <c r="H15" s="70">
        <f t="shared" si="7"/>
        <v>0</v>
      </c>
      <c r="J15" s="70">
        <v>187</v>
      </c>
      <c r="K15" s="66" t="s">
        <v>3</v>
      </c>
      <c r="L15" s="75">
        <f>R187041</f>
        <v>0</v>
      </c>
      <c r="M15" s="75">
        <f>R187042</f>
        <v>0</v>
      </c>
      <c r="N15" s="74">
        <v>0</v>
      </c>
      <c r="O15" s="74">
        <v>0</v>
      </c>
    </row>
    <row r="16" spans="1:15" ht="12.75">
      <c r="A16" s="71">
        <f t="shared" si="0"/>
        <v>0</v>
      </c>
      <c r="B16" s="72" t="str">
        <f t="shared" si="1"/>
        <v>00</v>
      </c>
      <c r="C16" s="70">
        <f t="shared" si="2"/>
        <v>0</v>
      </c>
      <c r="D16" s="70">
        <f t="shared" si="3"/>
        <v>0</v>
      </c>
      <c r="E16" s="70">
        <f t="shared" si="4"/>
        <v>0</v>
      </c>
      <c r="F16" s="70">
        <f t="shared" si="5"/>
        <v>0</v>
      </c>
      <c r="G16" s="70">
        <f t="shared" si="6"/>
        <v>0</v>
      </c>
      <c r="H16" s="70">
        <f t="shared" si="7"/>
        <v>0</v>
      </c>
      <c r="J16" s="70">
        <v>187</v>
      </c>
      <c r="K16" s="66" t="s">
        <v>4</v>
      </c>
      <c r="L16" s="75">
        <f>R187051</f>
        <v>0</v>
      </c>
      <c r="M16" s="75">
        <f>R187052</f>
        <v>0</v>
      </c>
      <c r="N16" s="74">
        <v>0</v>
      </c>
      <c r="O16" s="74">
        <v>0</v>
      </c>
    </row>
    <row r="17" spans="1:15" ht="12.75">
      <c r="A17" s="71">
        <f t="shared" si="0"/>
        <v>0</v>
      </c>
      <c r="B17" s="72" t="str">
        <f t="shared" si="1"/>
        <v>00</v>
      </c>
      <c r="C17" s="70">
        <f t="shared" si="2"/>
        <v>0</v>
      </c>
      <c r="D17" s="70">
        <f t="shared" si="3"/>
        <v>0</v>
      </c>
      <c r="E17" s="70">
        <f t="shared" si="4"/>
        <v>0</v>
      </c>
      <c r="F17" s="70">
        <f t="shared" si="5"/>
        <v>0</v>
      </c>
      <c r="G17" s="70">
        <f t="shared" si="6"/>
        <v>0</v>
      </c>
      <c r="H17" s="70">
        <f t="shared" si="7"/>
        <v>0</v>
      </c>
      <c r="J17" s="70">
        <v>187</v>
      </c>
      <c r="K17" s="66" t="s">
        <v>5</v>
      </c>
      <c r="L17" s="75">
        <f>R187061</f>
        <v>0</v>
      </c>
      <c r="M17" s="75">
        <f>R187062</f>
        <v>0</v>
      </c>
      <c r="N17" s="74">
        <v>0</v>
      </c>
      <c r="O17" s="74">
        <v>0</v>
      </c>
    </row>
    <row r="18" spans="1:15" ht="12.75">
      <c r="A18" s="71">
        <f t="shared" si="0"/>
        <v>0</v>
      </c>
      <c r="B18" s="72" t="str">
        <f t="shared" si="1"/>
        <v>00</v>
      </c>
      <c r="C18" s="70">
        <f t="shared" si="2"/>
        <v>0</v>
      </c>
      <c r="D18" s="70">
        <f t="shared" si="3"/>
        <v>0</v>
      </c>
      <c r="E18" s="70">
        <f t="shared" si="4"/>
        <v>0</v>
      </c>
      <c r="F18" s="70">
        <f t="shared" si="5"/>
        <v>0</v>
      </c>
      <c r="G18" s="70">
        <f t="shared" si="6"/>
        <v>0</v>
      </c>
      <c r="H18" s="70">
        <f t="shared" si="7"/>
        <v>0</v>
      </c>
      <c r="J18" s="70">
        <v>187</v>
      </c>
      <c r="K18" s="66" t="s">
        <v>6</v>
      </c>
      <c r="L18" s="75">
        <f>R187071</f>
        <v>0</v>
      </c>
      <c r="M18" s="75">
        <f>R187072</f>
        <v>0</v>
      </c>
      <c r="N18" s="74">
        <v>0</v>
      </c>
      <c r="O18" s="74">
        <v>0</v>
      </c>
    </row>
    <row r="19" spans="1:15" ht="12.75">
      <c r="A19" s="71">
        <f t="shared" si="0"/>
        <v>0</v>
      </c>
      <c r="B19" s="72" t="str">
        <f t="shared" si="1"/>
        <v>00</v>
      </c>
      <c r="C19" s="70">
        <f t="shared" si="2"/>
        <v>0</v>
      </c>
      <c r="D19" s="70">
        <f t="shared" si="3"/>
        <v>0</v>
      </c>
      <c r="E19" s="70">
        <f t="shared" si="4"/>
        <v>0</v>
      </c>
      <c r="F19" s="70">
        <f t="shared" si="5"/>
        <v>0</v>
      </c>
      <c r="G19" s="70">
        <f t="shared" si="6"/>
        <v>0</v>
      </c>
      <c r="H19" s="70">
        <f t="shared" si="7"/>
        <v>0</v>
      </c>
      <c r="J19" s="70">
        <v>187</v>
      </c>
      <c r="K19" s="66" t="s">
        <v>7</v>
      </c>
      <c r="L19" s="75">
        <f>R187081</f>
        <v>0</v>
      </c>
      <c r="M19" s="75">
        <f>R187082</f>
        <v>0</v>
      </c>
      <c r="N19" s="74">
        <v>0</v>
      </c>
      <c r="O19" s="74">
        <v>0</v>
      </c>
    </row>
    <row r="20" spans="1:15" ht="12.75">
      <c r="A20" s="71">
        <f t="shared" si="0"/>
        <v>0</v>
      </c>
      <c r="B20" s="72" t="str">
        <f t="shared" si="1"/>
        <v>00</v>
      </c>
      <c r="C20" s="70">
        <f t="shared" si="2"/>
        <v>0</v>
      </c>
      <c r="D20" s="70">
        <f t="shared" si="3"/>
        <v>0</v>
      </c>
      <c r="E20" s="70">
        <f t="shared" si="4"/>
        <v>0</v>
      </c>
      <c r="F20" s="70">
        <f t="shared" si="5"/>
        <v>0</v>
      </c>
      <c r="G20" s="70">
        <f t="shared" si="6"/>
        <v>0</v>
      </c>
      <c r="H20" s="70">
        <f t="shared" si="7"/>
        <v>0</v>
      </c>
      <c r="J20" s="70">
        <v>187</v>
      </c>
      <c r="K20" s="66" t="s">
        <v>8</v>
      </c>
      <c r="L20" s="75">
        <f>R187091</f>
        <v>0</v>
      </c>
      <c r="M20" s="75">
        <f>R187092</f>
        <v>0</v>
      </c>
      <c r="N20" s="74">
        <v>0</v>
      </c>
      <c r="O20" s="74">
        <v>0</v>
      </c>
    </row>
    <row r="21" spans="1:15" ht="12.75">
      <c r="A21" s="71">
        <f t="shared" si="0"/>
        <v>0</v>
      </c>
      <c r="B21" s="72" t="str">
        <f t="shared" si="1"/>
        <v>00</v>
      </c>
      <c r="C21" s="70">
        <f t="shared" si="2"/>
        <v>0</v>
      </c>
      <c r="D21" s="70">
        <f t="shared" si="3"/>
        <v>0</v>
      </c>
      <c r="E21" s="70">
        <f t="shared" si="4"/>
        <v>0</v>
      </c>
      <c r="F21" s="70">
        <f t="shared" si="5"/>
        <v>0</v>
      </c>
      <c r="G21" s="70">
        <f t="shared" si="6"/>
        <v>0</v>
      </c>
      <c r="H21" s="70">
        <f t="shared" si="7"/>
        <v>0</v>
      </c>
      <c r="J21" s="70">
        <v>187</v>
      </c>
      <c r="K21" s="66" t="s">
        <v>9</v>
      </c>
      <c r="L21" s="75">
        <f>R187101</f>
        <v>0</v>
      </c>
      <c r="M21" s="75">
        <f>R187102</f>
        <v>0</v>
      </c>
      <c r="N21" s="74">
        <v>0</v>
      </c>
      <c r="O21" s="74">
        <v>0</v>
      </c>
    </row>
    <row r="22" spans="1:15" ht="12.75">
      <c r="A22" s="71">
        <f t="shared" si="0"/>
        <v>0</v>
      </c>
      <c r="B22" s="72" t="str">
        <f t="shared" si="1"/>
        <v>00</v>
      </c>
      <c r="C22" s="70">
        <f t="shared" si="2"/>
        <v>0</v>
      </c>
      <c r="D22" s="70">
        <f t="shared" si="3"/>
        <v>0</v>
      </c>
      <c r="E22" s="70">
        <f t="shared" si="4"/>
        <v>0</v>
      </c>
      <c r="F22" s="70">
        <f t="shared" si="5"/>
        <v>0</v>
      </c>
      <c r="G22" s="70">
        <f t="shared" si="6"/>
        <v>0</v>
      </c>
      <c r="H22" s="70">
        <f t="shared" si="7"/>
        <v>0</v>
      </c>
      <c r="J22" s="70">
        <v>187</v>
      </c>
      <c r="K22" s="66" t="s">
        <v>10</v>
      </c>
      <c r="L22" s="73">
        <f>R187111</f>
        <v>0</v>
      </c>
      <c r="M22" s="73">
        <f>R187112</f>
        <v>0</v>
      </c>
      <c r="N22" s="74">
        <v>0</v>
      </c>
      <c r="O22" s="74">
        <v>0</v>
      </c>
    </row>
    <row r="23" spans="1:15" ht="12.75">
      <c r="A23" s="71">
        <f t="shared" si="0"/>
        <v>0</v>
      </c>
      <c r="B23" s="72" t="str">
        <f t="shared" si="1"/>
        <v>00</v>
      </c>
      <c r="C23" s="70">
        <f t="shared" si="2"/>
        <v>0</v>
      </c>
      <c r="D23" s="70">
        <f t="shared" si="3"/>
        <v>0</v>
      </c>
      <c r="E23" s="70">
        <f t="shared" si="4"/>
        <v>0</v>
      </c>
      <c r="F23" s="70">
        <f t="shared" si="5"/>
        <v>0</v>
      </c>
      <c r="G23" s="70">
        <f t="shared" si="6"/>
        <v>0</v>
      </c>
      <c r="H23" s="70">
        <f t="shared" si="7"/>
        <v>0</v>
      </c>
      <c r="J23" s="70">
        <v>187</v>
      </c>
      <c r="K23" s="66" t="s">
        <v>11</v>
      </c>
      <c r="L23" s="75">
        <f>R187121</f>
        <v>0</v>
      </c>
      <c r="M23" s="75">
        <f>R187122</f>
        <v>0</v>
      </c>
      <c r="N23" s="74">
        <v>0</v>
      </c>
      <c r="O23" s="74">
        <v>0</v>
      </c>
    </row>
    <row r="24" spans="1:15" ht="12.75">
      <c r="A24" s="71">
        <f t="shared" si="0"/>
        <v>0</v>
      </c>
      <c r="B24" s="72" t="str">
        <f t="shared" si="1"/>
        <v>00</v>
      </c>
      <c r="C24" s="70">
        <f t="shared" si="2"/>
        <v>0</v>
      </c>
      <c r="D24" s="70">
        <f t="shared" si="3"/>
        <v>0</v>
      </c>
      <c r="E24" s="70">
        <f t="shared" si="4"/>
        <v>0</v>
      </c>
      <c r="F24" s="70">
        <f t="shared" si="5"/>
        <v>0</v>
      </c>
      <c r="G24" s="70">
        <f t="shared" si="6"/>
        <v>0</v>
      </c>
      <c r="H24" s="70">
        <f t="shared" si="7"/>
        <v>0</v>
      </c>
      <c r="J24" s="70">
        <v>187</v>
      </c>
      <c r="K24" s="66" t="s">
        <v>12</v>
      </c>
      <c r="L24" s="75">
        <f>R187131</f>
        <v>0</v>
      </c>
      <c r="M24" s="75">
        <f>R187132</f>
        <v>0</v>
      </c>
      <c r="N24" s="74">
        <v>0</v>
      </c>
      <c r="O24" s="74">
        <v>0</v>
      </c>
    </row>
    <row r="25" spans="1:15" ht="12.75">
      <c r="A25" s="71">
        <f t="shared" si="0"/>
        <v>0</v>
      </c>
      <c r="B25" s="72" t="str">
        <f t="shared" si="1"/>
        <v>00</v>
      </c>
      <c r="C25" s="70">
        <f t="shared" si="2"/>
        <v>0</v>
      </c>
      <c r="D25" s="70">
        <f t="shared" si="3"/>
        <v>0</v>
      </c>
      <c r="E25" s="70">
        <f t="shared" si="4"/>
        <v>0</v>
      </c>
      <c r="F25" s="70">
        <f t="shared" si="5"/>
        <v>0</v>
      </c>
      <c r="G25" s="70">
        <f t="shared" si="6"/>
        <v>0</v>
      </c>
      <c r="H25" s="70">
        <f t="shared" si="7"/>
        <v>0</v>
      </c>
      <c r="J25" s="70">
        <v>187</v>
      </c>
      <c r="K25" s="66" t="s">
        <v>13</v>
      </c>
      <c r="L25" s="75">
        <f>R187141</f>
        <v>0</v>
      </c>
      <c r="M25" s="75">
        <f>R187142</f>
        <v>0</v>
      </c>
      <c r="N25" s="74">
        <v>0</v>
      </c>
      <c r="O25" s="74">
        <v>0</v>
      </c>
    </row>
    <row r="26" spans="1:15" ht="12.75">
      <c r="A26" s="71">
        <f t="shared" si="0"/>
        <v>0</v>
      </c>
      <c r="B26" s="72" t="str">
        <f t="shared" si="1"/>
        <v>00</v>
      </c>
      <c r="C26" s="70">
        <f t="shared" si="2"/>
        <v>0</v>
      </c>
      <c r="D26" s="70">
        <f t="shared" si="3"/>
        <v>0</v>
      </c>
      <c r="E26" s="70">
        <f t="shared" si="4"/>
        <v>0</v>
      </c>
      <c r="F26" s="70">
        <f t="shared" si="5"/>
        <v>0</v>
      </c>
      <c r="G26" s="70">
        <f t="shared" si="6"/>
        <v>0</v>
      </c>
      <c r="H26" s="70">
        <f t="shared" si="7"/>
        <v>0</v>
      </c>
      <c r="J26" s="70">
        <v>187</v>
      </c>
      <c r="K26" s="66" t="s">
        <v>14</v>
      </c>
      <c r="L26" s="75">
        <f>R187151</f>
        <v>0</v>
      </c>
      <c r="M26" s="75">
        <f>R187152</f>
        <v>0</v>
      </c>
      <c r="N26" s="74">
        <v>0</v>
      </c>
      <c r="O26" s="74">
        <v>0</v>
      </c>
    </row>
    <row r="27" spans="1:15" ht="12.75">
      <c r="A27" s="71">
        <f t="shared" si="0"/>
        <v>0</v>
      </c>
      <c r="B27" s="72" t="str">
        <f t="shared" si="1"/>
        <v>00</v>
      </c>
      <c r="C27" s="70">
        <f t="shared" si="2"/>
        <v>0</v>
      </c>
      <c r="D27" s="70">
        <f t="shared" si="3"/>
        <v>0</v>
      </c>
      <c r="E27" s="70">
        <f t="shared" si="4"/>
        <v>0</v>
      </c>
      <c r="F27" s="70">
        <f t="shared" si="5"/>
        <v>0</v>
      </c>
      <c r="G27" s="70">
        <f t="shared" si="6"/>
        <v>0</v>
      </c>
      <c r="H27" s="70">
        <f t="shared" si="7"/>
        <v>0</v>
      </c>
      <c r="J27" s="70">
        <v>187</v>
      </c>
      <c r="K27" s="66" t="s">
        <v>15</v>
      </c>
      <c r="L27" s="75">
        <f>R187161</f>
        <v>0</v>
      </c>
      <c r="M27" s="75">
        <f>R187162</f>
        <v>0</v>
      </c>
      <c r="N27" s="74">
        <v>0</v>
      </c>
      <c r="O27" s="74">
        <v>0</v>
      </c>
    </row>
    <row r="28" spans="1:15" ht="12.75">
      <c r="A28" s="71">
        <f t="shared" si="0"/>
        <v>0</v>
      </c>
      <c r="B28" s="72" t="str">
        <f t="shared" si="1"/>
        <v>00</v>
      </c>
      <c r="C28" s="70">
        <f t="shared" si="2"/>
        <v>0</v>
      </c>
      <c r="D28" s="70">
        <f t="shared" si="3"/>
        <v>0</v>
      </c>
      <c r="E28" s="70">
        <f t="shared" si="4"/>
        <v>0</v>
      </c>
      <c r="F28" s="70">
        <f t="shared" si="5"/>
        <v>0</v>
      </c>
      <c r="G28" s="70">
        <f t="shared" si="6"/>
        <v>0</v>
      </c>
      <c r="H28" s="70">
        <f t="shared" si="7"/>
        <v>0</v>
      </c>
      <c r="J28" s="70">
        <v>187</v>
      </c>
      <c r="K28" s="66" t="s">
        <v>16</v>
      </c>
      <c r="L28" s="75">
        <f>R187171</f>
        <v>0</v>
      </c>
      <c r="M28" s="75">
        <f>R187172</f>
        <v>0</v>
      </c>
      <c r="N28" s="74">
        <v>0</v>
      </c>
      <c r="O28" s="74">
        <v>0</v>
      </c>
    </row>
    <row r="29" spans="1:15" ht="12.75">
      <c r="A29" s="71">
        <f t="shared" si="0"/>
        <v>0</v>
      </c>
      <c r="B29" s="72" t="str">
        <f t="shared" si="1"/>
        <v>00</v>
      </c>
      <c r="C29" s="70">
        <f t="shared" si="2"/>
        <v>0</v>
      </c>
      <c r="D29" s="70">
        <f t="shared" si="3"/>
        <v>0</v>
      </c>
      <c r="E29" s="70">
        <f t="shared" si="4"/>
        <v>0</v>
      </c>
      <c r="F29" s="70">
        <f t="shared" si="5"/>
        <v>0</v>
      </c>
      <c r="G29" s="70">
        <f t="shared" si="6"/>
        <v>0</v>
      </c>
      <c r="H29" s="70">
        <f t="shared" si="7"/>
        <v>0</v>
      </c>
      <c r="J29" s="70">
        <v>187</v>
      </c>
      <c r="K29" s="66" t="s">
        <v>17</v>
      </c>
      <c r="L29" s="75">
        <f>R187181</f>
        <v>0</v>
      </c>
      <c r="M29" s="75">
        <f>R187182</f>
        <v>0</v>
      </c>
      <c r="N29" s="74">
        <v>0</v>
      </c>
      <c r="O29" s="74">
        <v>0</v>
      </c>
    </row>
    <row r="30" spans="1:15" ht="12.75">
      <c r="A30" s="71">
        <f t="shared" si="0"/>
        <v>0</v>
      </c>
      <c r="B30" s="72" t="str">
        <f t="shared" si="1"/>
        <v>00</v>
      </c>
      <c r="C30" s="70">
        <f t="shared" si="2"/>
        <v>0</v>
      </c>
      <c r="D30" s="70">
        <f t="shared" si="3"/>
        <v>0</v>
      </c>
      <c r="E30" s="70">
        <f t="shared" si="4"/>
        <v>0</v>
      </c>
      <c r="F30" s="70">
        <f t="shared" si="5"/>
        <v>0</v>
      </c>
      <c r="G30" s="70">
        <f t="shared" si="6"/>
        <v>0</v>
      </c>
      <c r="H30" s="70">
        <f t="shared" si="7"/>
        <v>0</v>
      </c>
      <c r="J30" s="70">
        <v>187</v>
      </c>
      <c r="K30" s="66" t="s">
        <v>18</v>
      </c>
      <c r="L30" s="75">
        <f>R187191</f>
        <v>0</v>
      </c>
      <c r="M30" s="75">
        <f>R187192</f>
        <v>0</v>
      </c>
      <c r="N30" s="74">
        <v>0</v>
      </c>
      <c r="O30" s="74">
        <v>0</v>
      </c>
    </row>
    <row r="31" spans="1:15" ht="12.75">
      <c r="A31" s="71">
        <f t="shared" si="0"/>
        <v>0</v>
      </c>
      <c r="B31" s="72" t="str">
        <f t="shared" si="1"/>
        <v>00</v>
      </c>
      <c r="C31" s="70">
        <f t="shared" si="2"/>
        <v>0</v>
      </c>
      <c r="D31" s="70">
        <f t="shared" si="3"/>
        <v>0</v>
      </c>
      <c r="E31" s="70">
        <f t="shared" si="4"/>
        <v>0</v>
      </c>
      <c r="F31" s="70">
        <f t="shared" si="5"/>
        <v>0</v>
      </c>
      <c r="G31" s="70">
        <f t="shared" si="6"/>
        <v>0</v>
      </c>
      <c r="H31" s="70">
        <f t="shared" si="7"/>
        <v>0</v>
      </c>
      <c r="J31" s="70">
        <v>187</v>
      </c>
      <c r="K31" s="66" t="s">
        <v>19</v>
      </c>
      <c r="L31" s="75">
        <f>R187201</f>
        <v>0</v>
      </c>
      <c r="M31" s="75">
        <f>R187202</f>
        <v>0</v>
      </c>
      <c r="N31" s="74">
        <v>0</v>
      </c>
      <c r="O31" s="74">
        <v>0</v>
      </c>
    </row>
    <row r="32" spans="1:15" ht="12.75">
      <c r="A32" s="71">
        <f t="shared" si="0"/>
        <v>0</v>
      </c>
      <c r="B32" s="72" t="str">
        <f t="shared" si="1"/>
        <v>00</v>
      </c>
      <c r="C32" s="70">
        <f t="shared" si="2"/>
        <v>0</v>
      </c>
      <c r="D32" s="70">
        <f t="shared" si="3"/>
        <v>0</v>
      </c>
      <c r="E32" s="70">
        <f t="shared" si="4"/>
        <v>0</v>
      </c>
      <c r="F32" s="70">
        <f t="shared" si="5"/>
        <v>0</v>
      </c>
      <c r="G32" s="70">
        <f t="shared" si="6"/>
        <v>0</v>
      </c>
      <c r="H32" s="70">
        <f t="shared" si="7"/>
        <v>0</v>
      </c>
      <c r="J32" s="70">
        <v>187</v>
      </c>
      <c r="K32" s="66" t="s">
        <v>20</v>
      </c>
      <c r="L32" s="75">
        <f>R187211</f>
        <v>0</v>
      </c>
      <c r="M32" s="75">
        <f>R187212</f>
        <v>0</v>
      </c>
      <c r="N32" s="74">
        <v>0</v>
      </c>
      <c r="O32" s="74">
        <v>0</v>
      </c>
    </row>
    <row r="33" spans="1:15" ht="12.75">
      <c r="A33" s="71">
        <f t="shared" si="0"/>
        <v>0</v>
      </c>
      <c r="B33" s="72" t="str">
        <f t="shared" si="1"/>
        <v>00</v>
      </c>
      <c r="C33" s="70">
        <f t="shared" si="2"/>
        <v>0</v>
      </c>
      <c r="D33" s="70">
        <f t="shared" si="3"/>
        <v>0</v>
      </c>
      <c r="E33" s="70">
        <f t="shared" si="4"/>
        <v>0</v>
      </c>
      <c r="F33" s="70">
        <f t="shared" si="5"/>
        <v>0</v>
      </c>
      <c r="G33" s="70">
        <f t="shared" si="6"/>
        <v>0</v>
      </c>
      <c r="H33" s="70">
        <f t="shared" si="7"/>
        <v>0</v>
      </c>
      <c r="J33" s="70">
        <v>187</v>
      </c>
      <c r="K33" s="66" t="s">
        <v>21</v>
      </c>
      <c r="L33" s="75">
        <f>R187221</f>
        <v>0</v>
      </c>
      <c r="M33" s="75">
        <f>R187222</f>
        <v>0</v>
      </c>
      <c r="N33" s="74">
        <v>0</v>
      </c>
      <c r="O33" s="74">
        <v>0</v>
      </c>
    </row>
    <row r="34" spans="1:15" ht="12.75">
      <c r="A34" s="71">
        <f aca="true" t="shared" si="8" ref="A34:A65">IdentIco</f>
        <v>0</v>
      </c>
      <c r="B34" s="72" t="str">
        <f aca="true" t="shared" si="9" ref="B34:B65">IdentDICO</f>
        <v>00</v>
      </c>
      <c r="C34" s="70">
        <f aca="true" t="shared" si="10" ref="C34:C65">wshIdentNazov</f>
        <v>0</v>
      </c>
      <c r="D34" s="70">
        <f aca="true" t="shared" si="11" ref="D34:D65">IdentOkresKod</f>
        <v>0</v>
      </c>
      <c r="E34" s="70">
        <f aca="true" t="shared" si="12" ref="E34:E65">Hodiny</f>
        <v>0</v>
      </c>
      <c r="F34" s="70">
        <f aca="true" t="shared" si="13" ref="F34:F65">Minuty</f>
        <v>0</v>
      </c>
      <c r="G34" s="70">
        <f aca="true" t="shared" si="14" ref="G34:G65">IdentPotrKod</f>
        <v>0</v>
      </c>
      <c r="H34" s="70">
        <f aca="true" t="shared" si="15" ref="H34:H65">IdentUct</f>
        <v>0</v>
      </c>
      <c r="J34" s="70">
        <v>187</v>
      </c>
      <c r="K34" s="66" t="s">
        <v>22</v>
      </c>
      <c r="L34" s="75">
        <f>R187231</f>
        <v>0</v>
      </c>
      <c r="M34" s="75">
        <f>R187232</f>
        <v>0</v>
      </c>
      <c r="N34" s="74">
        <v>0</v>
      </c>
      <c r="O34" s="74">
        <v>0</v>
      </c>
    </row>
    <row r="35" spans="1:15" ht="12.75">
      <c r="A35" s="71">
        <f t="shared" si="8"/>
        <v>0</v>
      </c>
      <c r="B35" s="72" t="str">
        <f t="shared" si="9"/>
        <v>00</v>
      </c>
      <c r="C35" s="70">
        <f t="shared" si="10"/>
        <v>0</v>
      </c>
      <c r="D35" s="70">
        <f t="shared" si="11"/>
        <v>0</v>
      </c>
      <c r="E35" s="70">
        <f t="shared" si="12"/>
        <v>0</v>
      </c>
      <c r="F35" s="70">
        <f t="shared" si="13"/>
        <v>0</v>
      </c>
      <c r="G35" s="70">
        <f t="shared" si="14"/>
        <v>0</v>
      </c>
      <c r="H35" s="70">
        <f t="shared" si="15"/>
        <v>0</v>
      </c>
      <c r="J35" s="70">
        <v>187</v>
      </c>
      <c r="K35" s="66" t="s">
        <v>23</v>
      </c>
      <c r="L35" s="75">
        <f>R187241</f>
        <v>0</v>
      </c>
      <c r="M35" s="75">
        <f>R187242</f>
        <v>0</v>
      </c>
      <c r="N35" s="74">
        <v>0</v>
      </c>
      <c r="O35" s="74">
        <v>0</v>
      </c>
    </row>
    <row r="36" spans="1:15" ht="12.75">
      <c r="A36" s="71">
        <f t="shared" si="8"/>
        <v>0</v>
      </c>
      <c r="B36" s="72" t="str">
        <f t="shared" si="9"/>
        <v>00</v>
      </c>
      <c r="C36" s="70">
        <f t="shared" si="10"/>
        <v>0</v>
      </c>
      <c r="D36" s="70">
        <f t="shared" si="11"/>
        <v>0</v>
      </c>
      <c r="E36" s="70">
        <f t="shared" si="12"/>
        <v>0</v>
      </c>
      <c r="F36" s="70">
        <f t="shared" si="13"/>
        <v>0</v>
      </c>
      <c r="G36" s="70">
        <f t="shared" si="14"/>
        <v>0</v>
      </c>
      <c r="H36" s="70">
        <f t="shared" si="15"/>
        <v>0</v>
      </c>
      <c r="J36" s="70">
        <v>187</v>
      </c>
      <c r="K36" s="66" t="s">
        <v>24</v>
      </c>
      <c r="L36" s="75">
        <f>R187251</f>
        <v>0</v>
      </c>
      <c r="M36" s="75">
        <f>R187252</f>
        <v>0</v>
      </c>
      <c r="N36" s="74">
        <v>0</v>
      </c>
      <c r="O36" s="74">
        <v>0</v>
      </c>
    </row>
    <row r="37" spans="1:15" ht="12.75">
      <c r="A37" s="71">
        <f t="shared" si="8"/>
        <v>0</v>
      </c>
      <c r="B37" s="72" t="str">
        <f t="shared" si="9"/>
        <v>00</v>
      </c>
      <c r="C37" s="70">
        <f t="shared" si="10"/>
        <v>0</v>
      </c>
      <c r="D37" s="70">
        <f t="shared" si="11"/>
        <v>0</v>
      </c>
      <c r="E37" s="70">
        <f t="shared" si="12"/>
        <v>0</v>
      </c>
      <c r="F37" s="70">
        <f t="shared" si="13"/>
        <v>0</v>
      </c>
      <c r="G37" s="70">
        <f t="shared" si="14"/>
        <v>0</v>
      </c>
      <c r="H37" s="70">
        <f t="shared" si="15"/>
        <v>0</v>
      </c>
      <c r="J37" s="70">
        <v>187</v>
      </c>
      <c r="K37" s="66" t="s">
        <v>25</v>
      </c>
      <c r="L37" s="75">
        <f>R187261</f>
        <v>0</v>
      </c>
      <c r="M37" s="75">
        <f>R187262</f>
        <v>0</v>
      </c>
      <c r="N37" s="74">
        <v>0</v>
      </c>
      <c r="O37" s="74">
        <v>0</v>
      </c>
    </row>
    <row r="38" spans="1:15" ht="12.75">
      <c r="A38" s="71">
        <f t="shared" si="8"/>
        <v>0</v>
      </c>
      <c r="B38" s="72" t="str">
        <f t="shared" si="9"/>
        <v>00</v>
      </c>
      <c r="C38" s="70">
        <f t="shared" si="10"/>
        <v>0</v>
      </c>
      <c r="D38" s="70">
        <f t="shared" si="11"/>
        <v>0</v>
      </c>
      <c r="E38" s="70">
        <f t="shared" si="12"/>
        <v>0</v>
      </c>
      <c r="F38" s="70">
        <f t="shared" si="13"/>
        <v>0</v>
      </c>
      <c r="G38" s="70">
        <f t="shared" si="14"/>
        <v>0</v>
      </c>
      <c r="H38" s="70">
        <f t="shared" si="15"/>
        <v>0</v>
      </c>
      <c r="J38" s="70">
        <v>187</v>
      </c>
      <c r="K38" s="66" t="s">
        <v>26</v>
      </c>
      <c r="L38" s="75">
        <f>R187271</f>
        <v>0</v>
      </c>
      <c r="M38" s="75">
        <f>R187272</f>
        <v>0</v>
      </c>
      <c r="N38" s="74">
        <v>0</v>
      </c>
      <c r="O38" s="74">
        <v>0</v>
      </c>
    </row>
    <row r="39" spans="1:15" ht="12.75">
      <c r="A39" s="71">
        <f t="shared" si="8"/>
        <v>0</v>
      </c>
      <c r="B39" s="72" t="str">
        <f t="shared" si="9"/>
        <v>00</v>
      </c>
      <c r="C39" s="70">
        <f t="shared" si="10"/>
        <v>0</v>
      </c>
      <c r="D39" s="70">
        <f t="shared" si="11"/>
        <v>0</v>
      </c>
      <c r="E39" s="70">
        <f t="shared" si="12"/>
        <v>0</v>
      </c>
      <c r="F39" s="70">
        <f t="shared" si="13"/>
        <v>0</v>
      </c>
      <c r="G39" s="70">
        <f t="shared" si="14"/>
        <v>0</v>
      </c>
      <c r="H39" s="70">
        <f t="shared" si="15"/>
        <v>0</v>
      </c>
      <c r="J39" s="70">
        <v>187</v>
      </c>
      <c r="K39" s="66" t="s">
        <v>31</v>
      </c>
      <c r="L39" s="73">
        <f>R187991</f>
        <v>0</v>
      </c>
      <c r="M39" s="73">
        <f>R187992</f>
        <v>0</v>
      </c>
      <c r="N39" s="74">
        <v>0</v>
      </c>
      <c r="O39" s="74">
        <v>0</v>
      </c>
    </row>
    <row r="40" spans="1:15" ht="12.75">
      <c r="A40" s="71">
        <f t="shared" si="8"/>
        <v>0</v>
      </c>
      <c r="B40" s="72" t="str">
        <f t="shared" si="9"/>
        <v>00</v>
      </c>
      <c r="C40" s="70">
        <f t="shared" si="10"/>
        <v>0</v>
      </c>
      <c r="D40" s="70">
        <f t="shared" si="11"/>
        <v>0</v>
      </c>
      <c r="E40" s="70">
        <f t="shared" si="12"/>
        <v>0</v>
      </c>
      <c r="F40" s="70">
        <f t="shared" si="13"/>
        <v>0</v>
      </c>
      <c r="G40" s="70">
        <f t="shared" si="14"/>
        <v>0</v>
      </c>
      <c r="H40" s="70">
        <f t="shared" si="15"/>
        <v>0</v>
      </c>
      <c r="J40" s="70">
        <v>188</v>
      </c>
      <c r="K40" s="66" t="s">
        <v>0</v>
      </c>
      <c r="L40" s="75">
        <f>R188011</f>
        <v>0</v>
      </c>
      <c r="M40" s="75">
        <f>R188012</f>
        <v>0</v>
      </c>
      <c r="N40" s="74">
        <v>0</v>
      </c>
      <c r="O40" s="74">
        <v>0</v>
      </c>
    </row>
    <row r="41" spans="1:15" ht="12.75">
      <c r="A41" s="71">
        <f t="shared" si="8"/>
        <v>0</v>
      </c>
      <c r="B41" s="72" t="str">
        <f t="shared" si="9"/>
        <v>00</v>
      </c>
      <c r="C41" s="70">
        <f t="shared" si="10"/>
        <v>0</v>
      </c>
      <c r="D41" s="70">
        <f t="shared" si="11"/>
        <v>0</v>
      </c>
      <c r="E41" s="70">
        <f t="shared" si="12"/>
        <v>0</v>
      </c>
      <c r="F41" s="70">
        <f t="shared" si="13"/>
        <v>0</v>
      </c>
      <c r="G41" s="70">
        <f t="shared" si="14"/>
        <v>0</v>
      </c>
      <c r="H41" s="70">
        <f t="shared" si="15"/>
        <v>0</v>
      </c>
      <c r="J41" s="70">
        <v>188</v>
      </c>
      <c r="K41" s="66" t="s">
        <v>1</v>
      </c>
      <c r="L41" s="75">
        <f>R188021</f>
        <v>0</v>
      </c>
      <c r="M41" s="75">
        <f>R188022</f>
        <v>0</v>
      </c>
      <c r="N41" s="74">
        <v>0</v>
      </c>
      <c r="O41" s="74">
        <v>0</v>
      </c>
    </row>
    <row r="42" spans="1:15" ht="12.75">
      <c r="A42" s="71">
        <f t="shared" si="8"/>
        <v>0</v>
      </c>
      <c r="B42" s="72" t="str">
        <f t="shared" si="9"/>
        <v>00</v>
      </c>
      <c r="C42" s="70">
        <f t="shared" si="10"/>
        <v>0</v>
      </c>
      <c r="D42" s="70">
        <f t="shared" si="11"/>
        <v>0</v>
      </c>
      <c r="E42" s="70">
        <f t="shared" si="12"/>
        <v>0</v>
      </c>
      <c r="F42" s="70">
        <f t="shared" si="13"/>
        <v>0</v>
      </c>
      <c r="G42" s="70">
        <f t="shared" si="14"/>
        <v>0</v>
      </c>
      <c r="H42" s="70">
        <f t="shared" si="15"/>
        <v>0</v>
      </c>
      <c r="J42" s="70">
        <v>188</v>
      </c>
      <c r="K42" s="66" t="s">
        <v>2</v>
      </c>
      <c r="L42" s="75">
        <f>R188031</f>
        <v>0</v>
      </c>
      <c r="M42" s="75">
        <f>R188032</f>
        <v>0</v>
      </c>
      <c r="N42" s="74">
        <v>0</v>
      </c>
      <c r="O42" s="74">
        <v>0</v>
      </c>
    </row>
    <row r="43" spans="1:15" ht="12.75">
      <c r="A43" s="71">
        <f t="shared" si="8"/>
        <v>0</v>
      </c>
      <c r="B43" s="72" t="str">
        <f t="shared" si="9"/>
        <v>00</v>
      </c>
      <c r="C43" s="70">
        <f t="shared" si="10"/>
        <v>0</v>
      </c>
      <c r="D43" s="70">
        <f t="shared" si="11"/>
        <v>0</v>
      </c>
      <c r="E43" s="70">
        <f t="shared" si="12"/>
        <v>0</v>
      </c>
      <c r="F43" s="70">
        <f t="shared" si="13"/>
        <v>0</v>
      </c>
      <c r="G43" s="70">
        <f t="shared" si="14"/>
        <v>0</v>
      </c>
      <c r="H43" s="70">
        <f t="shared" si="15"/>
        <v>0</v>
      </c>
      <c r="J43" s="70">
        <v>188</v>
      </c>
      <c r="K43" s="66" t="s">
        <v>3</v>
      </c>
      <c r="L43" s="75">
        <f>R188041</f>
        <v>0</v>
      </c>
      <c r="M43" s="75">
        <f>R188042</f>
        <v>0</v>
      </c>
      <c r="N43" s="74">
        <v>0</v>
      </c>
      <c r="O43" s="74">
        <v>0</v>
      </c>
    </row>
    <row r="44" spans="1:15" ht="12.75">
      <c r="A44" s="71">
        <f t="shared" si="8"/>
        <v>0</v>
      </c>
      <c r="B44" s="72" t="str">
        <f t="shared" si="9"/>
        <v>00</v>
      </c>
      <c r="C44" s="70">
        <f t="shared" si="10"/>
        <v>0</v>
      </c>
      <c r="D44" s="70">
        <f t="shared" si="11"/>
        <v>0</v>
      </c>
      <c r="E44" s="70">
        <f t="shared" si="12"/>
        <v>0</v>
      </c>
      <c r="F44" s="70">
        <f t="shared" si="13"/>
        <v>0</v>
      </c>
      <c r="G44" s="70">
        <f t="shared" si="14"/>
        <v>0</v>
      </c>
      <c r="H44" s="70">
        <f t="shared" si="15"/>
        <v>0</v>
      </c>
      <c r="J44" s="70">
        <v>188</v>
      </c>
      <c r="K44" s="66" t="s">
        <v>4</v>
      </c>
      <c r="L44" s="75">
        <f>R188051</f>
        <v>0</v>
      </c>
      <c r="M44" s="75">
        <f>R188052</f>
        <v>0</v>
      </c>
      <c r="N44" s="74">
        <v>0</v>
      </c>
      <c r="O44" s="74">
        <v>0</v>
      </c>
    </row>
    <row r="45" spans="1:15" ht="12.75">
      <c r="A45" s="71">
        <f t="shared" si="8"/>
        <v>0</v>
      </c>
      <c r="B45" s="72" t="str">
        <f t="shared" si="9"/>
        <v>00</v>
      </c>
      <c r="C45" s="70">
        <f t="shared" si="10"/>
        <v>0</v>
      </c>
      <c r="D45" s="70">
        <f t="shared" si="11"/>
        <v>0</v>
      </c>
      <c r="E45" s="70">
        <f t="shared" si="12"/>
        <v>0</v>
      </c>
      <c r="F45" s="70">
        <f t="shared" si="13"/>
        <v>0</v>
      </c>
      <c r="G45" s="70">
        <f t="shared" si="14"/>
        <v>0</v>
      </c>
      <c r="H45" s="70">
        <f t="shared" si="15"/>
        <v>0</v>
      </c>
      <c r="J45" s="70">
        <v>188</v>
      </c>
      <c r="K45" s="66" t="s">
        <v>5</v>
      </c>
      <c r="L45" s="75">
        <f>R188061</f>
        <v>0</v>
      </c>
      <c r="M45" s="75">
        <f>R188062</f>
        <v>0</v>
      </c>
      <c r="N45" s="74">
        <v>0</v>
      </c>
      <c r="O45" s="74">
        <v>0</v>
      </c>
    </row>
    <row r="46" spans="1:15" ht="12.75">
      <c r="A46" s="71">
        <f t="shared" si="8"/>
        <v>0</v>
      </c>
      <c r="B46" s="72" t="str">
        <f t="shared" si="9"/>
        <v>00</v>
      </c>
      <c r="C46" s="70">
        <f t="shared" si="10"/>
        <v>0</v>
      </c>
      <c r="D46" s="70">
        <f t="shared" si="11"/>
        <v>0</v>
      </c>
      <c r="E46" s="70">
        <f t="shared" si="12"/>
        <v>0</v>
      </c>
      <c r="F46" s="70">
        <f t="shared" si="13"/>
        <v>0</v>
      </c>
      <c r="G46" s="70">
        <f t="shared" si="14"/>
        <v>0</v>
      </c>
      <c r="H46" s="70">
        <f t="shared" si="15"/>
        <v>0</v>
      </c>
      <c r="J46" s="70">
        <v>188</v>
      </c>
      <c r="K46" s="66" t="s">
        <v>6</v>
      </c>
      <c r="L46" s="75">
        <f>R188071</f>
        <v>0</v>
      </c>
      <c r="M46" s="75">
        <f>R188072</f>
        <v>0</v>
      </c>
      <c r="N46" s="74">
        <v>0</v>
      </c>
      <c r="O46" s="74">
        <v>0</v>
      </c>
    </row>
    <row r="47" spans="1:15" ht="12.75">
      <c r="A47" s="71">
        <f t="shared" si="8"/>
        <v>0</v>
      </c>
      <c r="B47" s="72" t="str">
        <f t="shared" si="9"/>
        <v>00</v>
      </c>
      <c r="C47" s="70">
        <f t="shared" si="10"/>
        <v>0</v>
      </c>
      <c r="D47" s="70">
        <f t="shared" si="11"/>
        <v>0</v>
      </c>
      <c r="E47" s="70">
        <f t="shared" si="12"/>
        <v>0</v>
      </c>
      <c r="F47" s="70">
        <f t="shared" si="13"/>
        <v>0</v>
      </c>
      <c r="G47" s="70">
        <f t="shared" si="14"/>
        <v>0</v>
      </c>
      <c r="H47" s="70">
        <f t="shared" si="15"/>
        <v>0</v>
      </c>
      <c r="J47" s="70">
        <v>188</v>
      </c>
      <c r="K47" s="66" t="s">
        <v>7</v>
      </c>
      <c r="L47" s="75">
        <f>R188081</f>
        <v>0</v>
      </c>
      <c r="M47" s="75">
        <f>R188082</f>
        <v>0</v>
      </c>
      <c r="N47" s="74">
        <v>0</v>
      </c>
      <c r="O47" s="74">
        <v>0</v>
      </c>
    </row>
    <row r="48" spans="1:15" ht="12.75">
      <c r="A48" s="71">
        <f t="shared" si="8"/>
        <v>0</v>
      </c>
      <c r="B48" s="72" t="str">
        <f t="shared" si="9"/>
        <v>00</v>
      </c>
      <c r="C48" s="70">
        <f t="shared" si="10"/>
        <v>0</v>
      </c>
      <c r="D48" s="70">
        <f t="shared" si="11"/>
        <v>0</v>
      </c>
      <c r="E48" s="70">
        <f t="shared" si="12"/>
        <v>0</v>
      </c>
      <c r="F48" s="70">
        <f t="shared" si="13"/>
        <v>0</v>
      </c>
      <c r="G48" s="70">
        <f t="shared" si="14"/>
        <v>0</v>
      </c>
      <c r="H48" s="70">
        <f t="shared" si="15"/>
        <v>0</v>
      </c>
      <c r="J48" s="70">
        <v>188</v>
      </c>
      <c r="K48" s="66" t="s">
        <v>8</v>
      </c>
      <c r="L48" s="75">
        <f>R188091</f>
        <v>0</v>
      </c>
      <c r="M48" s="75">
        <f>R188092</f>
        <v>0</v>
      </c>
      <c r="N48" s="74">
        <v>0</v>
      </c>
      <c r="O48" s="74">
        <v>0</v>
      </c>
    </row>
    <row r="49" spans="1:15" ht="12.75">
      <c r="A49" s="71">
        <f t="shared" si="8"/>
        <v>0</v>
      </c>
      <c r="B49" s="72" t="str">
        <f t="shared" si="9"/>
        <v>00</v>
      </c>
      <c r="C49" s="70">
        <f t="shared" si="10"/>
        <v>0</v>
      </c>
      <c r="D49" s="70">
        <f t="shared" si="11"/>
        <v>0</v>
      </c>
      <c r="E49" s="70">
        <f t="shared" si="12"/>
        <v>0</v>
      </c>
      <c r="F49" s="70">
        <f t="shared" si="13"/>
        <v>0</v>
      </c>
      <c r="G49" s="70">
        <f t="shared" si="14"/>
        <v>0</v>
      </c>
      <c r="H49" s="70">
        <f t="shared" si="15"/>
        <v>0</v>
      </c>
      <c r="J49" s="70">
        <v>188</v>
      </c>
      <c r="K49" s="66" t="s">
        <v>9</v>
      </c>
      <c r="L49" s="75">
        <f>R188101</f>
        <v>0</v>
      </c>
      <c r="M49" s="75">
        <f>R188102</f>
        <v>0</v>
      </c>
      <c r="N49" s="74">
        <v>0</v>
      </c>
      <c r="O49" s="74">
        <v>0</v>
      </c>
    </row>
    <row r="50" spans="1:15" ht="12.75">
      <c r="A50" s="71">
        <f t="shared" si="8"/>
        <v>0</v>
      </c>
      <c r="B50" s="72" t="str">
        <f t="shared" si="9"/>
        <v>00</v>
      </c>
      <c r="C50" s="70">
        <f t="shared" si="10"/>
        <v>0</v>
      </c>
      <c r="D50" s="70">
        <f t="shared" si="11"/>
        <v>0</v>
      </c>
      <c r="E50" s="70">
        <f t="shared" si="12"/>
        <v>0</v>
      </c>
      <c r="F50" s="70">
        <f t="shared" si="13"/>
        <v>0</v>
      </c>
      <c r="G50" s="70">
        <f t="shared" si="14"/>
        <v>0</v>
      </c>
      <c r="H50" s="70">
        <f t="shared" si="15"/>
        <v>0</v>
      </c>
      <c r="J50" s="70">
        <v>188</v>
      </c>
      <c r="K50" s="66" t="s">
        <v>10</v>
      </c>
      <c r="L50" s="75">
        <f>R188111</f>
        <v>0</v>
      </c>
      <c r="M50" s="75">
        <f>R188112</f>
        <v>0</v>
      </c>
      <c r="N50" s="74">
        <v>0</v>
      </c>
      <c r="O50" s="74">
        <v>0</v>
      </c>
    </row>
    <row r="51" spans="1:15" ht="12.75">
      <c r="A51" s="71">
        <f t="shared" si="8"/>
        <v>0</v>
      </c>
      <c r="B51" s="72" t="str">
        <f t="shared" si="9"/>
        <v>00</v>
      </c>
      <c r="C51" s="70">
        <f t="shared" si="10"/>
        <v>0</v>
      </c>
      <c r="D51" s="70">
        <f t="shared" si="11"/>
        <v>0</v>
      </c>
      <c r="E51" s="70">
        <f t="shared" si="12"/>
        <v>0</v>
      </c>
      <c r="F51" s="70">
        <f t="shared" si="13"/>
        <v>0</v>
      </c>
      <c r="G51" s="70">
        <f t="shared" si="14"/>
        <v>0</v>
      </c>
      <c r="H51" s="70">
        <f t="shared" si="15"/>
        <v>0</v>
      </c>
      <c r="J51" s="70">
        <v>188</v>
      </c>
      <c r="K51" s="66" t="s">
        <v>11</v>
      </c>
      <c r="L51" s="75">
        <f>R188121</f>
        <v>0</v>
      </c>
      <c r="M51" s="75">
        <f>R188122</f>
        <v>0</v>
      </c>
      <c r="N51" s="74">
        <v>0</v>
      </c>
      <c r="O51" s="74">
        <v>0</v>
      </c>
    </row>
    <row r="52" spans="1:15" ht="12.75">
      <c r="A52" s="71">
        <f t="shared" si="8"/>
        <v>0</v>
      </c>
      <c r="B52" s="72" t="str">
        <f t="shared" si="9"/>
        <v>00</v>
      </c>
      <c r="C52" s="70">
        <f t="shared" si="10"/>
        <v>0</v>
      </c>
      <c r="D52" s="70">
        <f t="shared" si="11"/>
        <v>0</v>
      </c>
      <c r="E52" s="70">
        <f t="shared" si="12"/>
        <v>0</v>
      </c>
      <c r="F52" s="70">
        <f t="shared" si="13"/>
        <v>0</v>
      </c>
      <c r="G52" s="70">
        <f t="shared" si="14"/>
        <v>0</v>
      </c>
      <c r="H52" s="70">
        <f t="shared" si="15"/>
        <v>0</v>
      </c>
      <c r="J52" s="70">
        <v>188</v>
      </c>
      <c r="K52" s="66" t="s">
        <v>12</v>
      </c>
      <c r="L52" s="75">
        <f>R188131</f>
        <v>0</v>
      </c>
      <c r="M52" s="75">
        <f>R188132</f>
        <v>0</v>
      </c>
      <c r="N52" s="74">
        <v>0</v>
      </c>
      <c r="O52" s="74">
        <v>0</v>
      </c>
    </row>
    <row r="53" spans="1:15" ht="12.75">
      <c r="A53" s="71">
        <f t="shared" si="8"/>
        <v>0</v>
      </c>
      <c r="B53" s="72" t="str">
        <f t="shared" si="9"/>
        <v>00</v>
      </c>
      <c r="C53" s="70">
        <f t="shared" si="10"/>
        <v>0</v>
      </c>
      <c r="D53" s="70">
        <f t="shared" si="11"/>
        <v>0</v>
      </c>
      <c r="E53" s="70">
        <f t="shared" si="12"/>
        <v>0</v>
      </c>
      <c r="F53" s="70">
        <f t="shared" si="13"/>
        <v>0</v>
      </c>
      <c r="G53" s="70">
        <f t="shared" si="14"/>
        <v>0</v>
      </c>
      <c r="H53" s="70">
        <f t="shared" si="15"/>
        <v>0</v>
      </c>
      <c r="J53" s="70">
        <v>188</v>
      </c>
      <c r="K53" s="66" t="s">
        <v>13</v>
      </c>
      <c r="L53" s="75">
        <f>R188141</f>
        <v>0</v>
      </c>
      <c r="M53" s="75">
        <f>R188142</f>
        <v>0</v>
      </c>
      <c r="N53" s="74">
        <v>0</v>
      </c>
      <c r="O53" s="74">
        <v>0</v>
      </c>
    </row>
    <row r="54" spans="1:15" ht="12.75">
      <c r="A54" s="71">
        <f t="shared" si="8"/>
        <v>0</v>
      </c>
      <c r="B54" s="72" t="str">
        <f t="shared" si="9"/>
        <v>00</v>
      </c>
      <c r="C54" s="70">
        <f t="shared" si="10"/>
        <v>0</v>
      </c>
      <c r="D54" s="70">
        <f t="shared" si="11"/>
        <v>0</v>
      </c>
      <c r="E54" s="70">
        <f t="shared" si="12"/>
        <v>0</v>
      </c>
      <c r="F54" s="70">
        <f t="shared" si="13"/>
        <v>0</v>
      </c>
      <c r="G54" s="70">
        <f t="shared" si="14"/>
        <v>0</v>
      </c>
      <c r="H54" s="70">
        <f t="shared" si="15"/>
        <v>0</v>
      </c>
      <c r="J54" s="70">
        <v>188</v>
      </c>
      <c r="K54" s="66" t="s">
        <v>14</v>
      </c>
      <c r="L54" s="75">
        <f>R188151</f>
        <v>0</v>
      </c>
      <c r="M54" s="75">
        <f>R188152</f>
        <v>0</v>
      </c>
      <c r="N54" s="74">
        <v>0</v>
      </c>
      <c r="O54" s="74">
        <v>0</v>
      </c>
    </row>
    <row r="55" spans="1:15" ht="12.75">
      <c r="A55" s="71">
        <f t="shared" si="8"/>
        <v>0</v>
      </c>
      <c r="B55" s="72" t="str">
        <f t="shared" si="9"/>
        <v>00</v>
      </c>
      <c r="C55" s="70">
        <f t="shared" si="10"/>
        <v>0</v>
      </c>
      <c r="D55" s="70">
        <f t="shared" si="11"/>
        <v>0</v>
      </c>
      <c r="E55" s="70">
        <f t="shared" si="12"/>
        <v>0</v>
      </c>
      <c r="F55" s="70">
        <f t="shared" si="13"/>
        <v>0</v>
      </c>
      <c r="G55" s="70">
        <f t="shared" si="14"/>
        <v>0</v>
      </c>
      <c r="H55" s="70">
        <f t="shared" si="15"/>
        <v>0</v>
      </c>
      <c r="J55" s="70">
        <v>188</v>
      </c>
      <c r="K55" s="66" t="s">
        <v>15</v>
      </c>
      <c r="L55" s="75">
        <f>R188161</f>
        <v>0</v>
      </c>
      <c r="M55" s="75">
        <f>R188162</f>
        <v>0</v>
      </c>
      <c r="N55" s="74">
        <v>0</v>
      </c>
      <c r="O55" s="74">
        <v>0</v>
      </c>
    </row>
    <row r="56" spans="1:15" ht="12.75">
      <c r="A56" s="71">
        <f t="shared" si="8"/>
        <v>0</v>
      </c>
      <c r="B56" s="72" t="str">
        <f t="shared" si="9"/>
        <v>00</v>
      </c>
      <c r="C56" s="70">
        <f t="shared" si="10"/>
        <v>0</v>
      </c>
      <c r="D56" s="70">
        <f t="shared" si="11"/>
        <v>0</v>
      </c>
      <c r="E56" s="70">
        <f t="shared" si="12"/>
        <v>0</v>
      </c>
      <c r="F56" s="70">
        <f t="shared" si="13"/>
        <v>0</v>
      </c>
      <c r="G56" s="70">
        <f t="shared" si="14"/>
        <v>0</v>
      </c>
      <c r="H56" s="70">
        <f t="shared" si="15"/>
        <v>0</v>
      </c>
      <c r="J56" s="70">
        <v>188</v>
      </c>
      <c r="K56" s="66" t="s">
        <v>16</v>
      </c>
      <c r="L56" s="75">
        <f>R188171</f>
        <v>0</v>
      </c>
      <c r="M56" s="75">
        <f>R188172</f>
        <v>0</v>
      </c>
      <c r="N56" s="74">
        <v>0</v>
      </c>
      <c r="O56" s="74">
        <v>0</v>
      </c>
    </row>
    <row r="57" spans="1:15" ht="12.75">
      <c r="A57" s="71">
        <f t="shared" si="8"/>
        <v>0</v>
      </c>
      <c r="B57" s="72" t="str">
        <f t="shared" si="9"/>
        <v>00</v>
      </c>
      <c r="C57" s="70">
        <f t="shared" si="10"/>
        <v>0</v>
      </c>
      <c r="D57" s="70">
        <f t="shared" si="11"/>
        <v>0</v>
      </c>
      <c r="E57" s="70">
        <f t="shared" si="12"/>
        <v>0</v>
      </c>
      <c r="F57" s="70">
        <f t="shared" si="13"/>
        <v>0</v>
      </c>
      <c r="G57" s="70">
        <f t="shared" si="14"/>
        <v>0</v>
      </c>
      <c r="H57" s="70">
        <f t="shared" si="15"/>
        <v>0</v>
      </c>
      <c r="J57" s="70">
        <v>188</v>
      </c>
      <c r="K57" s="66" t="s">
        <v>31</v>
      </c>
      <c r="L57" s="73">
        <f>R188991</f>
        <v>0</v>
      </c>
      <c r="M57" s="73">
        <f>R188992</f>
        <v>0</v>
      </c>
      <c r="N57" s="74">
        <v>0</v>
      </c>
      <c r="O57" s="74">
        <v>0</v>
      </c>
    </row>
    <row r="58" spans="1:15" ht="12.75">
      <c r="A58" s="71">
        <f t="shared" si="8"/>
        <v>0</v>
      </c>
      <c r="B58" s="72" t="str">
        <f t="shared" si="9"/>
        <v>00</v>
      </c>
      <c r="C58" s="70">
        <f t="shared" si="10"/>
        <v>0</v>
      </c>
      <c r="D58" s="70">
        <f t="shared" si="11"/>
        <v>0</v>
      </c>
      <c r="E58" s="70">
        <f t="shared" si="12"/>
        <v>0</v>
      </c>
      <c r="F58" s="70">
        <f t="shared" si="13"/>
        <v>0</v>
      </c>
      <c r="G58" s="70">
        <f t="shared" si="14"/>
        <v>0</v>
      </c>
      <c r="H58" s="70">
        <f t="shared" si="15"/>
        <v>0</v>
      </c>
      <c r="J58" s="70">
        <v>189</v>
      </c>
      <c r="K58" s="66" t="s">
        <v>0</v>
      </c>
      <c r="L58" s="75">
        <f>R189011</f>
        <v>0</v>
      </c>
      <c r="M58" s="75">
        <f>R189012</f>
        <v>0</v>
      </c>
      <c r="N58" s="74">
        <v>0</v>
      </c>
      <c r="O58" s="74">
        <v>0</v>
      </c>
    </row>
    <row r="59" spans="1:15" ht="12.75">
      <c r="A59" s="71">
        <f t="shared" si="8"/>
        <v>0</v>
      </c>
      <c r="B59" s="72" t="str">
        <f t="shared" si="9"/>
        <v>00</v>
      </c>
      <c r="C59" s="70">
        <f t="shared" si="10"/>
        <v>0</v>
      </c>
      <c r="D59" s="70">
        <f t="shared" si="11"/>
        <v>0</v>
      </c>
      <c r="E59" s="70">
        <f t="shared" si="12"/>
        <v>0</v>
      </c>
      <c r="F59" s="70">
        <f t="shared" si="13"/>
        <v>0</v>
      </c>
      <c r="G59" s="70">
        <f t="shared" si="14"/>
        <v>0</v>
      </c>
      <c r="H59" s="70">
        <f t="shared" si="15"/>
        <v>0</v>
      </c>
      <c r="J59" s="70">
        <v>189</v>
      </c>
      <c r="K59" s="66" t="s">
        <v>1</v>
      </c>
      <c r="L59" s="75">
        <f>R189021</f>
        <v>0</v>
      </c>
      <c r="M59" s="75">
        <f>R189022</f>
        <v>0</v>
      </c>
      <c r="N59" s="74">
        <v>0</v>
      </c>
      <c r="O59" s="74">
        <v>0</v>
      </c>
    </row>
    <row r="60" spans="1:15" ht="12.75">
      <c r="A60" s="71">
        <f t="shared" si="8"/>
        <v>0</v>
      </c>
      <c r="B60" s="72" t="str">
        <f t="shared" si="9"/>
        <v>00</v>
      </c>
      <c r="C60" s="70">
        <f t="shared" si="10"/>
        <v>0</v>
      </c>
      <c r="D60" s="70">
        <f t="shared" si="11"/>
        <v>0</v>
      </c>
      <c r="E60" s="70">
        <f t="shared" si="12"/>
        <v>0</v>
      </c>
      <c r="F60" s="70">
        <f t="shared" si="13"/>
        <v>0</v>
      </c>
      <c r="G60" s="70">
        <f t="shared" si="14"/>
        <v>0</v>
      </c>
      <c r="H60" s="70">
        <f t="shared" si="15"/>
        <v>0</v>
      </c>
      <c r="J60" s="70">
        <v>189</v>
      </c>
      <c r="K60" s="66" t="s">
        <v>2</v>
      </c>
      <c r="L60" s="75">
        <f>R189031</f>
        <v>0</v>
      </c>
      <c r="M60" s="75">
        <f>R189032</f>
        <v>0</v>
      </c>
      <c r="N60" s="74">
        <v>0</v>
      </c>
      <c r="O60" s="74">
        <v>0</v>
      </c>
    </row>
    <row r="61" spans="1:15" ht="12.75">
      <c r="A61" s="71">
        <f t="shared" si="8"/>
        <v>0</v>
      </c>
      <c r="B61" s="72" t="str">
        <f t="shared" si="9"/>
        <v>00</v>
      </c>
      <c r="C61" s="70">
        <f t="shared" si="10"/>
        <v>0</v>
      </c>
      <c r="D61" s="70">
        <f t="shared" si="11"/>
        <v>0</v>
      </c>
      <c r="E61" s="70">
        <f t="shared" si="12"/>
        <v>0</v>
      </c>
      <c r="F61" s="70">
        <f t="shared" si="13"/>
        <v>0</v>
      </c>
      <c r="G61" s="70">
        <f t="shared" si="14"/>
        <v>0</v>
      </c>
      <c r="H61" s="70">
        <f t="shared" si="15"/>
        <v>0</v>
      </c>
      <c r="J61" s="70">
        <v>189</v>
      </c>
      <c r="K61" s="66" t="s">
        <v>3</v>
      </c>
      <c r="L61" s="75">
        <f>R189041</f>
        <v>0</v>
      </c>
      <c r="M61" s="75">
        <f>R189042</f>
        <v>0</v>
      </c>
      <c r="N61" s="74">
        <v>0</v>
      </c>
      <c r="O61" s="74">
        <v>0</v>
      </c>
    </row>
    <row r="62" spans="1:15" ht="12.75">
      <c r="A62" s="71">
        <f t="shared" si="8"/>
        <v>0</v>
      </c>
      <c r="B62" s="72" t="str">
        <f t="shared" si="9"/>
        <v>00</v>
      </c>
      <c r="C62" s="70">
        <f t="shared" si="10"/>
        <v>0</v>
      </c>
      <c r="D62" s="70">
        <f t="shared" si="11"/>
        <v>0</v>
      </c>
      <c r="E62" s="70">
        <f t="shared" si="12"/>
        <v>0</v>
      </c>
      <c r="F62" s="70">
        <f t="shared" si="13"/>
        <v>0</v>
      </c>
      <c r="G62" s="70">
        <f t="shared" si="14"/>
        <v>0</v>
      </c>
      <c r="H62" s="70">
        <f t="shared" si="15"/>
        <v>0</v>
      </c>
      <c r="J62" s="70">
        <v>189</v>
      </c>
      <c r="K62" s="66" t="s">
        <v>4</v>
      </c>
      <c r="L62" s="75">
        <f>R189051</f>
        <v>0</v>
      </c>
      <c r="M62" s="75">
        <f>R189052</f>
        <v>0</v>
      </c>
      <c r="N62" s="74">
        <v>0</v>
      </c>
      <c r="O62" s="74">
        <v>0</v>
      </c>
    </row>
    <row r="63" spans="1:15" ht="12.75">
      <c r="A63" s="71">
        <f t="shared" si="8"/>
        <v>0</v>
      </c>
      <c r="B63" s="72" t="str">
        <f t="shared" si="9"/>
        <v>00</v>
      </c>
      <c r="C63" s="70">
        <f t="shared" si="10"/>
        <v>0</v>
      </c>
      <c r="D63" s="70">
        <f t="shared" si="11"/>
        <v>0</v>
      </c>
      <c r="E63" s="70">
        <f t="shared" si="12"/>
        <v>0</v>
      </c>
      <c r="F63" s="70">
        <f t="shared" si="13"/>
        <v>0</v>
      </c>
      <c r="G63" s="70">
        <f t="shared" si="14"/>
        <v>0</v>
      </c>
      <c r="H63" s="70">
        <f t="shared" si="15"/>
        <v>0</v>
      </c>
      <c r="J63" s="70">
        <v>189</v>
      </c>
      <c r="K63" s="66" t="s">
        <v>5</v>
      </c>
      <c r="L63" s="75">
        <f>R189061</f>
        <v>0</v>
      </c>
      <c r="M63" s="75">
        <f>R189062</f>
        <v>0</v>
      </c>
      <c r="N63" s="74">
        <v>0</v>
      </c>
      <c r="O63" s="74">
        <v>0</v>
      </c>
    </row>
    <row r="64" spans="1:15" ht="12.75">
      <c r="A64" s="71">
        <f t="shared" si="8"/>
        <v>0</v>
      </c>
      <c r="B64" s="72" t="str">
        <f t="shared" si="9"/>
        <v>00</v>
      </c>
      <c r="C64" s="70">
        <f t="shared" si="10"/>
        <v>0</v>
      </c>
      <c r="D64" s="70">
        <f t="shared" si="11"/>
        <v>0</v>
      </c>
      <c r="E64" s="70">
        <f t="shared" si="12"/>
        <v>0</v>
      </c>
      <c r="F64" s="70">
        <f t="shared" si="13"/>
        <v>0</v>
      </c>
      <c r="G64" s="70">
        <f t="shared" si="14"/>
        <v>0</v>
      </c>
      <c r="H64" s="70">
        <f t="shared" si="15"/>
        <v>0</v>
      </c>
      <c r="J64" s="70">
        <v>189</v>
      </c>
      <c r="K64" s="66" t="s">
        <v>6</v>
      </c>
      <c r="L64" s="75">
        <f>R189071</f>
        <v>0</v>
      </c>
      <c r="M64" s="75">
        <f>R189072</f>
        <v>0</v>
      </c>
      <c r="N64" s="74">
        <v>0</v>
      </c>
      <c r="O64" s="74">
        <v>0</v>
      </c>
    </row>
    <row r="65" spans="1:15" ht="12.75">
      <c r="A65" s="71">
        <f t="shared" si="8"/>
        <v>0</v>
      </c>
      <c r="B65" s="72" t="str">
        <f t="shared" si="9"/>
        <v>00</v>
      </c>
      <c r="C65" s="70">
        <f t="shared" si="10"/>
        <v>0</v>
      </c>
      <c r="D65" s="70">
        <f t="shared" si="11"/>
        <v>0</v>
      </c>
      <c r="E65" s="70">
        <f t="shared" si="12"/>
        <v>0</v>
      </c>
      <c r="F65" s="70">
        <f t="shared" si="13"/>
        <v>0</v>
      </c>
      <c r="G65" s="70">
        <f t="shared" si="14"/>
        <v>0</v>
      </c>
      <c r="H65" s="70">
        <f t="shared" si="15"/>
        <v>0</v>
      </c>
      <c r="J65" s="70">
        <v>189</v>
      </c>
      <c r="K65" s="66" t="s">
        <v>31</v>
      </c>
      <c r="L65" s="73">
        <f>R189991</f>
        <v>0</v>
      </c>
      <c r="M65" s="73">
        <f>R189992</f>
        <v>0</v>
      </c>
      <c r="N65" s="74">
        <v>0</v>
      </c>
      <c r="O65" s="74">
        <v>0</v>
      </c>
    </row>
    <row r="66" spans="1:15" ht="12.75">
      <c r="A66" s="71">
        <f aca="true" t="shared" si="16" ref="A66:A97">IdentIco</f>
        <v>0</v>
      </c>
      <c r="B66" s="72" t="str">
        <f aca="true" t="shared" si="17" ref="B66:B97">IdentDICO</f>
        <v>00</v>
      </c>
      <c r="C66" s="70">
        <f aca="true" t="shared" si="18" ref="C66:C97">wshIdentNazov</f>
        <v>0</v>
      </c>
      <c r="D66" s="70">
        <f aca="true" t="shared" si="19" ref="D66:D97">IdentOkresKod</f>
        <v>0</v>
      </c>
      <c r="E66" s="70">
        <f aca="true" t="shared" si="20" ref="E66:E97">Hodiny</f>
        <v>0</v>
      </c>
      <c r="F66" s="70">
        <f aca="true" t="shared" si="21" ref="F66:F97">Minuty</f>
        <v>0</v>
      </c>
      <c r="G66" s="70">
        <f aca="true" t="shared" si="22" ref="G66:G97">IdentPotrKod</f>
        <v>0</v>
      </c>
      <c r="H66" s="70">
        <f aca="true" t="shared" si="23" ref="H66:H97">IdentUct</f>
        <v>0</v>
      </c>
      <c r="J66" s="70">
        <v>190</v>
      </c>
      <c r="K66" s="66" t="s">
        <v>0</v>
      </c>
      <c r="L66" s="75">
        <f>R190011</f>
        <v>0</v>
      </c>
      <c r="M66" s="75">
        <f>R190012</f>
        <v>0</v>
      </c>
      <c r="N66" s="75">
        <f>R190013</f>
        <v>0</v>
      </c>
      <c r="O66" s="75">
        <f>R190014</f>
        <v>0</v>
      </c>
    </row>
    <row r="67" spans="1:15" ht="12.75">
      <c r="A67" s="71">
        <f t="shared" si="16"/>
        <v>0</v>
      </c>
      <c r="B67" s="72" t="str">
        <f t="shared" si="17"/>
        <v>00</v>
      </c>
      <c r="C67" s="70">
        <f t="shared" si="18"/>
        <v>0</v>
      </c>
      <c r="D67" s="70">
        <f t="shared" si="19"/>
        <v>0</v>
      </c>
      <c r="E67" s="70">
        <f t="shared" si="20"/>
        <v>0</v>
      </c>
      <c r="F67" s="70">
        <f t="shared" si="21"/>
        <v>0</v>
      </c>
      <c r="G67" s="70">
        <f t="shared" si="22"/>
        <v>0</v>
      </c>
      <c r="H67" s="70">
        <f t="shared" si="23"/>
        <v>0</v>
      </c>
      <c r="J67" s="70">
        <v>190</v>
      </c>
      <c r="K67" s="66" t="s">
        <v>1</v>
      </c>
      <c r="L67" s="75">
        <f>R190021</f>
        <v>0</v>
      </c>
      <c r="M67" s="75">
        <f>R190022</f>
        <v>0</v>
      </c>
      <c r="N67" s="75">
        <f>R190023</f>
        <v>0</v>
      </c>
      <c r="O67" s="75">
        <f>R190024</f>
        <v>0</v>
      </c>
    </row>
    <row r="68" spans="1:15" ht="12.75">
      <c r="A68" s="71">
        <f t="shared" si="16"/>
        <v>0</v>
      </c>
      <c r="B68" s="72" t="str">
        <f t="shared" si="17"/>
        <v>00</v>
      </c>
      <c r="C68" s="70">
        <f t="shared" si="18"/>
        <v>0</v>
      </c>
      <c r="D68" s="70">
        <f t="shared" si="19"/>
        <v>0</v>
      </c>
      <c r="E68" s="70">
        <f t="shared" si="20"/>
        <v>0</v>
      </c>
      <c r="F68" s="70">
        <f t="shared" si="21"/>
        <v>0</v>
      </c>
      <c r="G68" s="70">
        <f t="shared" si="22"/>
        <v>0</v>
      </c>
      <c r="H68" s="70">
        <f t="shared" si="23"/>
        <v>0</v>
      </c>
      <c r="J68" s="70">
        <v>190</v>
      </c>
      <c r="K68" s="66" t="s">
        <v>2</v>
      </c>
      <c r="L68" s="75">
        <f>R190031</f>
        <v>0</v>
      </c>
      <c r="M68" s="75">
        <f>R190032</f>
        <v>0</v>
      </c>
      <c r="N68" s="75">
        <f>R190033</f>
        <v>0</v>
      </c>
      <c r="O68" s="75">
        <f>R190034</f>
        <v>0</v>
      </c>
    </row>
    <row r="69" spans="1:15" ht="12.75">
      <c r="A69" s="71">
        <f t="shared" si="16"/>
        <v>0</v>
      </c>
      <c r="B69" s="72" t="str">
        <f t="shared" si="17"/>
        <v>00</v>
      </c>
      <c r="C69" s="70">
        <f t="shared" si="18"/>
        <v>0</v>
      </c>
      <c r="D69" s="70">
        <f t="shared" si="19"/>
        <v>0</v>
      </c>
      <c r="E69" s="70">
        <f t="shared" si="20"/>
        <v>0</v>
      </c>
      <c r="F69" s="70">
        <f t="shared" si="21"/>
        <v>0</v>
      </c>
      <c r="G69" s="70">
        <f t="shared" si="22"/>
        <v>0</v>
      </c>
      <c r="H69" s="70">
        <f t="shared" si="23"/>
        <v>0</v>
      </c>
      <c r="J69" s="70">
        <v>190</v>
      </c>
      <c r="K69" s="66" t="s">
        <v>3</v>
      </c>
      <c r="L69" s="75">
        <f>R190041</f>
        <v>0</v>
      </c>
      <c r="M69" s="75">
        <f>R190042</f>
        <v>0</v>
      </c>
      <c r="N69" s="75">
        <f>R190043</f>
        <v>0</v>
      </c>
      <c r="O69" s="75">
        <f>R190044</f>
        <v>0</v>
      </c>
    </row>
    <row r="70" spans="1:15" ht="12.75">
      <c r="A70" s="71">
        <f t="shared" si="16"/>
        <v>0</v>
      </c>
      <c r="B70" s="72" t="str">
        <f t="shared" si="17"/>
        <v>00</v>
      </c>
      <c r="C70" s="70">
        <f t="shared" si="18"/>
        <v>0</v>
      </c>
      <c r="D70" s="70">
        <f t="shared" si="19"/>
        <v>0</v>
      </c>
      <c r="E70" s="70">
        <f t="shared" si="20"/>
        <v>0</v>
      </c>
      <c r="F70" s="70">
        <f t="shared" si="21"/>
        <v>0</v>
      </c>
      <c r="G70" s="70">
        <f t="shared" si="22"/>
        <v>0</v>
      </c>
      <c r="H70" s="70">
        <f t="shared" si="23"/>
        <v>0</v>
      </c>
      <c r="J70" s="70">
        <v>190</v>
      </c>
      <c r="K70" s="66" t="s">
        <v>4</v>
      </c>
      <c r="L70" s="75">
        <f>R190051</f>
        <v>0</v>
      </c>
      <c r="M70" s="75">
        <f>R190052</f>
        <v>0</v>
      </c>
      <c r="N70" s="75">
        <f>R190053</f>
        <v>0</v>
      </c>
      <c r="O70" s="75">
        <f>R190054</f>
        <v>0</v>
      </c>
    </row>
    <row r="71" spans="1:15" ht="12.75">
      <c r="A71" s="71">
        <f t="shared" si="16"/>
        <v>0</v>
      </c>
      <c r="B71" s="72" t="str">
        <f t="shared" si="17"/>
        <v>00</v>
      </c>
      <c r="C71" s="70">
        <f t="shared" si="18"/>
        <v>0</v>
      </c>
      <c r="D71" s="70">
        <f t="shared" si="19"/>
        <v>0</v>
      </c>
      <c r="E71" s="70">
        <f t="shared" si="20"/>
        <v>0</v>
      </c>
      <c r="F71" s="70">
        <f t="shared" si="21"/>
        <v>0</v>
      </c>
      <c r="G71" s="70">
        <f t="shared" si="22"/>
        <v>0</v>
      </c>
      <c r="H71" s="70">
        <f t="shared" si="23"/>
        <v>0</v>
      </c>
      <c r="J71" s="70">
        <v>190</v>
      </c>
      <c r="K71" s="66" t="s">
        <v>5</v>
      </c>
      <c r="L71" s="75">
        <f>R190061</f>
        <v>0</v>
      </c>
      <c r="M71" s="75">
        <f>R190062</f>
        <v>0</v>
      </c>
      <c r="N71" s="75">
        <f>R190063</f>
        <v>0</v>
      </c>
      <c r="O71" s="75">
        <f>R190064</f>
        <v>0</v>
      </c>
    </row>
    <row r="72" spans="1:15" ht="12.75">
      <c r="A72" s="71">
        <f t="shared" si="16"/>
        <v>0</v>
      </c>
      <c r="B72" s="72" t="str">
        <f t="shared" si="17"/>
        <v>00</v>
      </c>
      <c r="C72" s="70">
        <f t="shared" si="18"/>
        <v>0</v>
      </c>
      <c r="D72" s="70">
        <f t="shared" si="19"/>
        <v>0</v>
      </c>
      <c r="E72" s="70">
        <f t="shared" si="20"/>
        <v>0</v>
      </c>
      <c r="F72" s="70">
        <f t="shared" si="21"/>
        <v>0</v>
      </c>
      <c r="G72" s="70">
        <f t="shared" si="22"/>
        <v>0</v>
      </c>
      <c r="H72" s="70">
        <f t="shared" si="23"/>
        <v>0</v>
      </c>
      <c r="J72" s="70">
        <v>190</v>
      </c>
      <c r="K72" s="66" t="s">
        <v>6</v>
      </c>
      <c r="L72" s="75">
        <f>R190071</f>
        <v>0</v>
      </c>
      <c r="M72" s="75">
        <f>R190072</f>
        <v>0</v>
      </c>
      <c r="N72" s="75">
        <f>R190073</f>
        <v>0</v>
      </c>
      <c r="O72" s="75">
        <f>R190074</f>
        <v>0</v>
      </c>
    </row>
    <row r="73" spans="1:15" ht="12.75">
      <c r="A73" s="71">
        <f t="shared" si="16"/>
        <v>0</v>
      </c>
      <c r="B73" s="72" t="str">
        <f t="shared" si="17"/>
        <v>00</v>
      </c>
      <c r="C73" s="70">
        <f t="shared" si="18"/>
        <v>0</v>
      </c>
      <c r="D73" s="70">
        <f t="shared" si="19"/>
        <v>0</v>
      </c>
      <c r="E73" s="70">
        <f t="shared" si="20"/>
        <v>0</v>
      </c>
      <c r="F73" s="70">
        <f t="shared" si="21"/>
        <v>0</v>
      </c>
      <c r="G73" s="70">
        <f t="shared" si="22"/>
        <v>0</v>
      </c>
      <c r="H73" s="70">
        <f t="shared" si="23"/>
        <v>0</v>
      </c>
      <c r="J73" s="70">
        <v>190</v>
      </c>
      <c r="K73" s="66" t="s">
        <v>7</v>
      </c>
      <c r="L73" s="75">
        <f>R190081</f>
        <v>0</v>
      </c>
      <c r="M73" s="75">
        <f>R190082</f>
        <v>0</v>
      </c>
      <c r="N73" s="75">
        <f>R190083</f>
        <v>0</v>
      </c>
      <c r="O73" s="75">
        <f>R190084</f>
        <v>0</v>
      </c>
    </row>
    <row r="74" spans="1:15" ht="12.75">
      <c r="A74" s="71">
        <f t="shared" si="16"/>
        <v>0</v>
      </c>
      <c r="B74" s="72" t="str">
        <f t="shared" si="17"/>
        <v>00</v>
      </c>
      <c r="C74" s="70">
        <f t="shared" si="18"/>
        <v>0</v>
      </c>
      <c r="D74" s="70">
        <f t="shared" si="19"/>
        <v>0</v>
      </c>
      <c r="E74" s="70">
        <f t="shared" si="20"/>
        <v>0</v>
      </c>
      <c r="F74" s="70">
        <f t="shared" si="21"/>
        <v>0</v>
      </c>
      <c r="G74" s="70">
        <f t="shared" si="22"/>
        <v>0</v>
      </c>
      <c r="H74" s="70">
        <f t="shared" si="23"/>
        <v>0</v>
      </c>
      <c r="J74" s="70">
        <v>190</v>
      </c>
      <c r="K74" s="66" t="s">
        <v>8</v>
      </c>
      <c r="L74" s="75">
        <f>R190091</f>
        <v>0</v>
      </c>
      <c r="M74" s="75">
        <f>R190092</f>
        <v>0</v>
      </c>
      <c r="N74" s="75">
        <f>R190093</f>
        <v>0</v>
      </c>
      <c r="O74" s="75">
        <f>R190094</f>
        <v>0</v>
      </c>
    </row>
    <row r="75" spans="1:15" ht="12.75">
      <c r="A75" s="71">
        <f t="shared" si="16"/>
        <v>0</v>
      </c>
      <c r="B75" s="72" t="str">
        <f t="shared" si="17"/>
        <v>00</v>
      </c>
      <c r="C75" s="70">
        <f t="shared" si="18"/>
        <v>0</v>
      </c>
      <c r="D75" s="70">
        <f t="shared" si="19"/>
        <v>0</v>
      </c>
      <c r="E75" s="70">
        <f t="shared" si="20"/>
        <v>0</v>
      </c>
      <c r="F75" s="70">
        <f t="shared" si="21"/>
        <v>0</v>
      </c>
      <c r="G75" s="70">
        <f t="shared" si="22"/>
        <v>0</v>
      </c>
      <c r="H75" s="70">
        <f t="shared" si="23"/>
        <v>0</v>
      </c>
      <c r="J75" s="70">
        <v>190</v>
      </c>
      <c r="K75" s="66" t="s">
        <v>9</v>
      </c>
      <c r="L75" s="75">
        <f>R190101</f>
        <v>0</v>
      </c>
      <c r="M75" s="75">
        <f>R190102</f>
        <v>0</v>
      </c>
      <c r="N75" s="75">
        <f>R190103</f>
        <v>0</v>
      </c>
      <c r="O75" s="75">
        <f>R190104</f>
        <v>0</v>
      </c>
    </row>
    <row r="76" spans="1:15" ht="12.75">
      <c r="A76" s="71">
        <f t="shared" si="16"/>
        <v>0</v>
      </c>
      <c r="B76" s="72" t="str">
        <f t="shared" si="17"/>
        <v>00</v>
      </c>
      <c r="C76" s="70">
        <f t="shared" si="18"/>
        <v>0</v>
      </c>
      <c r="D76" s="70">
        <f t="shared" si="19"/>
        <v>0</v>
      </c>
      <c r="E76" s="70">
        <f t="shared" si="20"/>
        <v>0</v>
      </c>
      <c r="F76" s="70">
        <f t="shared" si="21"/>
        <v>0</v>
      </c>
      <c r="G76" s="70">
        <f t="shared" si="22"/>
        <v>0</v>
      </c>
      <c r="H76" s="70">
        <f t="shared" si="23"/>
        <v>0</v>
      </c>
      <c r="J76" s="70">
        <v>190</v>
      </c>
      <c r="K76" s="66" t="s">
        <v>10</v>
      </c>
      <c r="L76" s="75">
        <f>R190111</f>
        <v>0</v>
      </c>
      <c r="M76" s="75">
        <f>R190112</f>
        <v>0</v>
      </c>
      <c r="N76" s="75">
        <f>R190113</f>
        <v>0</v>
      </c>
      <c r="O76" s="75">
        <f>R190114</f>
        <v>0</v>
      </c>
    </row>
    <row r="77" spans="1:15" ht="12.75">
      <c r="A77" s="71">
        <f t="shared" si="16"/>
        <v>0</v>
      </c>
      <c r="B77" s="72" t="str">
        <f t="shared" si="17"/>
        <v>00</v>
      </c>
      <c r="C77" s="70">
        <f t="shared" si="18"/>
        <v>0</v>
      </c>
      <c r="D77" s="70">
        <f t="shared" si="19"/>
        <v>0</v>
      </c>
      <c r="E77" s="70">
        <f t="shared" si="20"/>
        <v>0</v>
      </c>
      <c r="F77" s="70">
        <f t="shared" si="21"/>
        <v>0</v>
      </c>
      <c r="G77" s="70">
        <f t="shared" si="22"/>
        <v>0</v>
      </c>
      <c r="H77" s="70">
        <f t="shared" si="23"/>
        <v>0</v>
      </c>
      <c r="J77" s="70">
        <v>190</v>
      </c>
      <c r="K77" s="66" t="s">
        <v>11</v>
      </c>
      <c r="L77" s="75">
        <f>R190121</f>
        <v>0</v>
      </c>
      <c r="M77" s="75">
        <f>R190122</f>
        <v>0</v>
      </c>
      <c r="N77" s="75">
        <f>R190123</f>
        <v>0</v>
      </c>
      <c r="O77" s="75">
        <f>R190124</f>
        <v>0</v>
      </c>
    </row>
    <row r="78" spans="1:15" ht="12.75">
      <c r="A78" s="71">
        <f t="shared" si="16"/>
        <v>0</v>
      </c>
      <c r="B78" s="72" t="str">
        <f t="shared" si="17"/>
        <v>00</v>
      </c>
      <c r="C78" s="70">
        <f t="shared" si="18"/>
        <v>0</v>
      </c>
      <c r="D78" s="70">
        <f t="shared" si="19"/>
        <v>0</v>
      </c>
      <c r="E78" s="70">
        <f t="shared" si="20"/>
        <v>0</v>
      </c>
      <c r="F78" s="70">
        <f t="shared" si="21"/>
        <v>0</v>
      </c>
      <c r="G78" s="70">
        <f t="shared" si="22"/>
        <v>0</v>
      </c>
      <c r="H78" s="70">
        <f t="shared" si="23"/>
        <v>0</v>
      </c>
      <c r="J78" s="70">
        <v>190</v>
      </c>
      <c r="K78" s="66" t="s">
        <v>12</v>
      </c>
      <c r="L78" s="75">
        <f>R190131</f>
        <v>0</v>
      </c>
      <c r="M78" s="75">
        <f>R190132</f>
        <v>0</v>
      </c>
      <c r="N78" s="75">
        <f>R190133</f>
        <v>0</v>
      </c>
      <c r="O78" s="75">
        <f>R190134</f>
        <v>0</v>
      </c>
    </row>
    <row r="79" spans="1:15" ht="12.75">
      <c r="A79" s="71">
        <f t="shared" si="16"/>
        <v>0</v>
      </c>
      <c r="B79" s="72" t="str">
        <f t="shared" si="17"/>
        <v>00</v>
      </c>
      <c r="C79" s="70">
        <f t="shared" si="18"/>
        <v>0</v>
      </c>
      <c r="D79" s="70">
        <f t="shared" si="19"/>
        <v>0</v>
      </c>
      <c r="E79" s="70">
        <f t="shared" si="20"/>
        <v>0</v>
      </c>
      <c r="F79" s="70">
        <f t="shared" si="21"/>
        <v>0</v>
      </c>
      <c r="G79" s="70">
        <f t="shared" si="22"/>
        <v>0</v>
      </c>
      <c r="H79" s="70">
        <f t="shared" si="23"/>
        <v>0</v>
      </c>
      <c r="J79" s="70">
        <v>190</v>
      </c>
      <c r="K79" s="66" t="s">
        <v>13</v>
      </c>
      <c r="L79" s="75">
        <f>R190141</f>
        <v>0</v>
      </c>
      <c r="M79" s="75">
        <f>R190142</f>
        <v>0</v>
      </c>
      <c r="N79" s="75">
        <f>R190143</f>
        <v>0</v>
      </c>
      <c r="O79" s="75">
        <f>R190144</f>
        <v>0</v>
      </c>
    </row>
    <row r="80" spans="1:15" ht="12.75">
      <c r="A80" s="71">
        <f t="shared" si="16"/>
        <v>0</v>
      </c>
      <c r="B80" s="72" t="str">
        <f t="shared" si="17"/>
        <v>00</v>
      </c>
      <c r="C80" s="70">
        <f t="shared" si="18"/>
        <v>0</v>
      </c>
      <c r="D80" s="70">
        <f t="shared" si="19"/>
        <v>0</v>
      </c>
      <c r="E80" s="70">
        <f t="shared" si="20"/>
        <v>0</v>
      </c>
      <c r="F80" s="70">
        <f t="shared" si="21"/>
        <v>0</v>
      </c>
      <c r="G80" s="70">
        <f t="shared" si="22"/>
        <v>0</v>
      </c>
      <c r="H80" s="70">
        <f t="shared" si="23"/>
        <v>0</v>
      </c>
      <c r="J80" s="70">
        <v>190</v>
      </c>
      <c r="K80" s="66" t="s">
        <v>14</v>
      </c>
      <c r="L80" s="75">
        <f>R190151</f>
        <v>0</v>
      </c>
      <c r="M80" s="75">
        <f>R190152</f>
        <v>0</v>
      </c>
      <c r="N80" s="75">
        <f>R190153</f>
        <v>0</v>
      </c>
      <c r="O80" s="75">
        <f>R190154</f>
        <v>0</v>
      </c>
    </row>
    <row r="81" spans="1:15" ht="12.75">
      <c r="A81" s="71">
        <f t="shared" si="16"/>
        <v>0</v>
      </c>
      <c r="B81" s="72" t="str">
        <f t="shared" si="17"/>
        <v>00</v>
      </c>
      <c r="C81" s="70">
        <f t="shared" si="18"/>
        <v>0</v>
      </c>
      <c r="D81" s="70">
        <f t="shared" si="19"/>
        <v>0</v>
      </c>
      <c r="E81" s="70">
        <f t="shared" si="20"/>
        <v>0</v>
      </c>
      <c r="F81" s="70">
        <f t="shared" si="21"/>
        <v>0</v>
      </c>
      <c r="G81" s="70">
        <f t="shared" si="22"/>
        <v>0</v>
      </c>
      <c r="H81" s="70">
        <f t="shared" si="23"/>
        <v>0</v>
      </c>
      <c r="J81" s="70">
        <v>190</v>
      </c>
      <c r="K81" s="66" t="s">
        <v>15</v>
      </c>
      <c r="L81" s="73">
        <f>R190161</f>
        <v>0</v>
      </c>
      <c r="M81" s="73">
        <f>R190162</f>
        <v>0</v>
      </c>
      <c r="N81" s="73">
        <v>0</v>
      </c>
      <c r="O81" s="73">
        <v>0</v>
      </c>
    </row>
    <row r="82" spans="1:15" ht="12.75">
      <c r="A82" s="71">
        <f t="shared" si="16"/>
        <v>0</v>
      </c>
      <c r="B82" s="72" t="str">
        <f t="shared" si="17"/>
        <v>00</v>
      </c>
      <c r="C82" s="70">
        <f t="shared" si="18"/>
        <v>0</v>
      </c>
      <c r="D82" s="70">
        <f t="shared" si="19"/>
        <v>0</v>
      </c>
      <c r="E82" s="70">
        <f t="shared" si="20"/>
        <v>0</v>
      </c>
      <c r="F82" s="70">
        <f t="shared" si="21"/>
        <v>0</v>
      </c>
      <c r="G82" s="70">
        <f t="shared" si="22"/>
        <v>0</v>
      </c>
      <c r="H82" s="70">
        <f t="shared" si="23"/>
        <v>0</v>
      </c>
      <c r="J82" s="70">
        <v>190</v>
      </c>
      <c r="K82" s="66" t="s">
        <v>16</v>
      </c>
      <c r="L82" s="75">
        <f>R190171</f>
        <v>0</v>
      </c>
      <c r="M82" s="75">
        <f>R190172</f>
        <v>0</v>
      </c>
      <c r="N82" s="73">
        <v>0</v>
      </c>
      <c r="O82" s="73">
        <v>0</v>
      </c>
    </row>
    <row r="83" spans="1:15" ht="12.75">
      <c r="A83" s="71">
        <f t="shared" si="16"/>
        <v>0</v>
      </c>
      <c r="B83" s="72" t="str">
        <f t="shared" si="17"/>
        <v>00</v>
      </c>
      <c r="C83" s="70">
        <f t="shared" si="18"/>
        <v>0</v>
      </c>
      <c r="D83" s="70">
        <f t="shared" si="19"/>
        <v>0</v>
      </c>
      <c r="E83" s="70">
        <f t="shared" si="20"/>
        <v>0</v>
      </c>
      <c r="F83" s="70">
        <f t="shared" si="21"/>
        <v>0</v>
      </c>
      <c r="G83" s="70">
        <f t="shared" si="22"/>
        <v>0</v>
      </c>
      <c r="H83" s="70">
        <f t="shared" si="23"/>
        <v>0</v>
      </c>
      <c r="J83" s="70">
        <v>190</v>
      </c>
      <c r="K83" s="66" t="s">
        <v>17</v>
      </c>
      <c r="L83" s="75">
        <f>R190181</f>
        <v>0</v>
      </c>
      <c r="M83" s="75">
        <f>R190182</f>
        <v>0</v>
      </c>
      <c r="N83" s="73">
        <v>0</v>
      </c>
      <c r="O83" s="73">
        <v>0</v>
      </c>
    </row>
    <row r="84" spans="1:15" ht="12.75">
      <c r="A84" s="71">
        <f t="shared" si="16"/>
        <v>0</v>
      </c>
      <c r="B84" s="72" t="str">
        <f t="shared" si="17"/>
        <v>00</v>
      </c>
      <c r="C84" s="70">
        <f t="shared" si="18"/>
        <v>0</v>
      </c>
      <c r="D84" s="70">
        <f t="shared" si="19"/>
        <v>0</v>
      </c>
      <c r="E84" s="70">
        <f t="shared" si="20"/>
        <v>0</v>
      </c>
      <c r="F84" s="70">
        <f t="shared" si="21"/>
        <v>0</v>
      </c>
      <c r="G84" s="70">
        <f t="shared" si="22"/>
        <v>0</v>
      </c>
      <c r="H84" s="70">
        <f t="shared" si="23"/>
        <v>0</v>
      </c>
      <c r="J84" s="70">
        <v>190</v>
      </c>
      <c r="K84" s="66" t="s">
        <v>18</v>
      </c>
      <c r="L84" s="75">
        <f>R190191</f>
        <v>0</v>
      </c>
      <c r="M84" s="75">
        <f>R190192</f>
        <v>0</v>
      </c>
      <c r="N84" s="73">
        <v>0</v>
      </c>
      <c r="O84" s="73">
        <v>0</v>
      </c>
    </row>
    <row r="85" spans="1:15" ht="12.75">
      <c r="A85" s="71">
        <f t="shared" si="16"/>
        <v>0</v>
      </c>
      <c r="B85" s="72" t="str">
        <f t="shared" si="17"/>
        <v>00</v>
      </c>
      <c r="C85" s="70">
        <f t="shared" si="18"/>
        <v>0</v>
      </c>
      <c r="D85" s="70">
        <f t="shared" si="19"/>
        <v>0</v>
      </c>
      <c r="E85" s="70">
        <f t="shared" si="20"/>
        <v>0</v>
      </c>
      <c r="F85" s="70">
        <f t="shared" si="21"/>
        <v>0</v>
      </c>
      <c r="G85" s="70">
        <f t="shared" si="22"/>
        <v>0</v>
      </c>
      <c r="H85" s="70">
        <f t="shared" si="23"/>
        <v>0</v>
      </c>
      <c r="J85" s="70">
        <v>190</v>
      </c>
      <c r="K85" s="66" t="s">
        <v>19</v>
      </c>
      <c r="L85" s="75">
        <f>R190201</f>
        <v>0</v>
      </c>
      <c r="M85" s="75">
        <f>R190202</f>
        <v>0</v>
      </c>
      <c r="N85" s="73">
        <v>0</v>
      </c>
      <c r="O85" s="73">
        <v>0</v>
      </c>
    </row>
    <row r="86" spans="1:15" ht="12.75">
      <c r="A86" s="71">
        <f t="shared" si="16"/>
        <v>0</v>
      </c>
      <c r="B86" s="72" t="str">
        <f t="shared" si="17"/>
        <v>00</v>
      </c>
      <c r="C86" s="70">
        <f t="shared" si="18"/>
        <v>0</v>
      </c>
      <c r="D86" s="70">
        <f t="shared" si="19"/>
        <v>0</v>
      </c>
      <c r="E86" s="70">
        <f t="shared" si="20"/>
        <v>0</v>
      </c>
      <c r="F86" s="70">
        <f t="shared" si="21"/>
        <v>0</v>
      </c>
      <c r="G86" s="70">
        <f t="shared" si="22"/>
        <v>0</v>
      </c>
      <c r="H86" s="70">
        <f t="shared" si="23"/>
        <v>0</v>
      </c>
      <c r="J86" s="70">
        <v>190</v>
      </c>
      <c r="K86" s="66" t="s">
        <v>20</v>
      </c>
      <c r="L86" s="75">
        <f>R190211</f>
        <v>0</v>
      </c>
      <c r="M86" s="75">
        <f>R190212</f>
        <v>0</v>
      </c>
      <c r="N86" s="73">
        <v>0</v>
      </c>
      <c r="O86" s="73">
        <v>0</v>
      </c>
    </row>
    <row r="87" spans="1:15" ht="12.75">
      <c r="A87" s="71">
        <f t="shared" si="16"/>
        <v>0</v>
      </c>
      <c r="B87" s="72" t="str">
        <f t="shared" si="17"/>
        <v>00</v>
      </c>
      <c r="C87" s="70">
        <f t="shared" si="18"/>
        <v>0</v>
      </c>
      <c r="D87" s="70">
        <f t="shared" si="19"/>
        <v>0</v>
      </c>
      <c r="E87" s="70">
        <f t="shared" si="20"/>
        <v>0</v>
      </c>
      <c r="F87" s="70">
        <f t="shared" si="21"/>
        <v>0</v>
      </c>
      <c r="G87" s="70">
        <f t="shared" si="22"/>
        <v>0</v>
      </c>
      <c r="H87" s="70">
        <f t="shared" si="23"/>
        <v>0</v>
      </c>
      <c r="J87" s="70">
        <v>190</v>
      </c>
      <c r="K87" s="66" t="s">
        <v>21</v>
      </c>
      <c r="L87" s="75">
        <f>R190221</f>
        <v>0</v>
      </c>
      <c r="M87" s="75">
        <f>R190222</f>
        <v>0</v>
      </c>
      <c r="N87" s="73">
        <v>0</v>
      </c>
      <c r="O87" s="73">
        <v>0</v>
      </c>
    </row>
    <row r="88" spans="1:15" ht="12.75">
      <c r="A88" s="71">
        <f t="shared" si="16"/>
        <v>0</v>
      </c>
      <c r="B88" s="72" t="str">
        <f t="shared" si="17"/>
        <v>00</v>
      </c>
      <c r="C88" s="70">
        <f t="shared" si="18"/>
        <v>0</v>
      </c>
      <c r="D88" s="70">
        <f t="shared" si="19"/>
        <v>0</v>
      </c>
      <c r="E88" s="70">
        <f t="shared" si="20"/>
        <v>0</v>
      </c>
      <c r="F88" s="70">
        <f t="shared" si="21"/>
        <v>0</v>
      </c>
      <c r="G88" s="70">
        <f t="shared" si="22"/>
        <v>0</v>
      </c>
      <c r="H88" s="70">
        <f t="shared" si="23"/>
        <v>0</v>
      </c>
      <c r="J88" s="70">
        <v>190</v>
      </c>
      <c r="K88" s="66" t="s">
        <v>31</v>
      </c>
      <c r="L88" s="73">
        <f>R190991</f>
        <v>0</v>
      </c>
      <c r="M88" s="73">
        <f>R190992</f>
        <v>0</v>
      </c>
      <c r="N88" s="75">
        <f>R190993</f>
        <v>0</v>
      </c>
      <c r="O88" s="75">
        <f>R190994</f>
        <v>0</v>
      </c>
    </row>
    <row r="89" spans="1:15" ht="12.75">
      <c r="A89" s="71">
        <f t="shared" si="16"/>
        <v>0</v>
      </c>
      <c r="B89" s="72" t="str">
        <f t="shared" si="17"/>
        <v>00</v>
      </c>
      <c r="C89" s="70">
        <f t="shared" si="18"/>
        <v>0</v>
      </c>
      <c r="D89" s="70">
        <f t="shared" si="19"/>
        <v>0</v>
      </c>
      <c r="E89" s="70">
        <f t="shared" si="20"/>
        <v>0</v>
      </c>
      <c r="F89" s="70">
        <f t="shared" si="21"/>
        <v>0</v>
      </c>
      <c r="G89" s="70">
        <f t="shared" si="22"/>
        <v>0</v>
      </c>
      <c r="H89" s="70">
        <f t="shared" si="23"/>
        <v>0</v>
      </c>
      <c r="J89" s="70">
        <v>191</v>
      </c>
      <c r="K89" s="66" t="s">
        <v>0</v>
      </c>
      <c r="L89" s="75">
        <f>R191011</f>
        <v>0</v>
      </c>
      <c r="M89" s="73">
        <v>0</v>
      </c>
      <c r="N89" s="75">
        <f>R191013</f>
        <v>0</v>
      </c>
      <c r="O89" s="73">
        <v>0</v>
      </c>
    </row>
    <row r="90" spans="1:15" ht="12.75">
      <c r="A90" s="71">
        <f t="shared" si="16"/>
        <v>0</v>
      </c>
      <c r="B90" s="72" t="str">
        <f t="shared" si="17"/>
        <v>00</v>
      </c>
      <c r="C90" s="70">
        <f t="shared" si="18"/>
        <v>0</v>
      </c>
      <c r="D90" s="70">
        <f t="shared" si="19"/>
        <v>0</v>
      </c>
      <c r="E90" s="70">
        <f t="shared" si="20"/>
        <v>0</v>
      </c>
      <c r="F90" s="70">
        <f t="shared" si="21"/>
        <v>0</v>
      </c>
      <c r="G90" s="70">
        <f t="shared" si="22"/>
        <v>0</v>
      </c>
      <c r="H90" s="70">
        <f t="shared" si="23"/>
        <v>0</v>
      </c>
      <c r="J90" s="70">
        <v>191</v>
      </c>
      <c r="K90" s="66" t="s">
        <v>1</v>
      </c>
      <c r="L90" s="75">
        <f>R191021</f>
        <v>0</v>
      </c>
      <c r="M90" s="73">
        <v>0</v>
      </c>
      <c r="N90" s="75">
        <f>R191023</f>
        <v>0</v>
      </c>
      <c r="O90" s="73">
        <v>0</v>
      </c>
    </row>
    <row r="91" spans="1:15" ht="12.75">
      <c r="A91" s="71">
        <f t="shared" si="16"/>
        <v>0</v>
      </c>
      <c r="B91" s="72" t="str">
        <f t="shared" si="17"/>
        <v>00</v>
      </c>
      <c r="C91" s="70">
        <f t="shared" si="18"/>
        <v>0</v>
      </c>
      <c r="D91" s="70">
        <f t="shared" si="19"/>
        <v>0</v>
      </c>
      <c r="E91" s="70">
        <f t="shared" si="20"/>
        <v>0</v>
      </c>
      <c r="F91" s="70">
        <f t="shared" si="21"/>
        <v>0</v>
      </c>
      <c r="G91" s="70">
        <f t="shared" si="22"/>
        <v>0</v>
      </c>
      <c r="H91" s="70">
        <f t="shared" si="23"/>
        <v>0</v>
      </c>
      <c r="J91" s="70">
        <v>191</v>
      </c>
      <c r="K91" s="66" t="s">
        <v>2</v>
      </c>
      <c r="L91" s="75">
        <f>R191031</f>
        <v>0</v>
      </c>
      <c r="M91" s="75">
        <f>R191032</f>
        <v>0</v>
      </c>
      <c r="N91" s="75">
        <f>R191033</f>
        <v>0</v>
      </c>
      <c r="O91" s="75">
        <f>R191034</f>
        <v>0</v>
      </c>
    </row>
    <row r="92" spans="1:15" ht="12.75">
      <c r="A92" s="71">
        <f t="shared" si="16"/>
        <v>0</v>
      </c>
      <c r="B92" s="72" t="str">
        <f t="shared" si="17"/>
        <v>00</v>
      </c>
      <c r="C92" s="70">
        <f t="shared" si="18"/>
        <v>0</v>
      </c>
      <c r="D92" s="70">
        <f t="shared" si="19"/>
        <v>0</v>
      </c>
      <c r="E92" s="70">
        <f t="shared" si="20"/>
        <v>0</v>
      </c>
      <c r="F92" s="70">
        <f t="shared" si="21"/>
        <v>0</v>
      </c>
      <c r="G92" s="70">
        <f t="shared" si="22"/>
        <v>0</v>
      </c>
      <c r="H92" s="70">
        <f t="shared" si="23"/>
        <v>0</v>
      </c>
      <c r="J92" s="70">
        <v>191</v>
      </c>
      <c r="K92" s="66" t="s">
        <v>3</v>
      </c>
      <c r="L92" s="75">
        <f>R191041</f>
        <v>0</v>
      </c>
      <c r="M92" s="75">
        <f>R191042</f>
        <v>0</v>
      </c>
      <c r="N92" s="75">
        <f>R191043</f>
        <v>0</v>
      </c>
      <c r="O92" s="75">
        <f>R191044</f>
        <v>0</v>
      </c>
    </row>
    <row r="93" spans="1:15" ht="12.75">
      <c r="A93" s="71">
        <f t="shared" si="16"/>
        <v>0</v>
      </c>
      <c r="B93" s="72" t="str">
        <f t="shared" si="17"/>
        <v>00</v>
      </c>
      <c r="C93" s="70">
        <f t="shared" si="18"/>
        <v>0</v>
      </c>
      <c r="D93" s="70">
        <f t="shared" si="19"/>
        <v>0</v>
      </c>
      <c r="E93" s="70">
        <f t="shared" si="20"/>
        <v>0</v>
      </c>
      <c r="F93" s="70">
        <f t="shared" si="21"/>
        <v>0</v>
      </c>
      <c r="G93" s="70">
        <f t="shared" si="22"/>
        <v>0</v>
      </c>
      <c r="H93" s="70">
        <f t="shared" si="23"/>
        <v>0</v>
      </c>
      <c r="J93" s="70">
        <v>191</v>
      </c>
      <c r="K93" s="66" t="s">
        <v>4</v>
      </c>
      <c r="L93" s="75">
        <f>R191051</f>
        <v>0</v>
      </c>
      <c r="M93" s="75">
        <f>R191052</f>
        <v>0</v>
      </c>
      <c r="N93" s="75">
        <f>R191053</f>
        <v>0</v>
      </c>
      <c r="O93" s="75">
        <f>R191054</f>
        <v>0</v>
      </c>
    </row>
    <row r="94" spans="1:15" ht="12.75">
      <c r="A94" s="71">
        <f t="shared" si="16"/>
        <v>0</v>
      </c>
      <c r="B94" s="72" t="str">
        <f t="shared" si="17"/>
        <v>00</v>
      </c>
      <c r="C94" s="70">
        <f t="shared" si="18"/>
        <v>0</v>
      </c>
      <c r="D94" s="70">
        <f t="shared" si="19"/>
        <v>0</v>
      </c>
      <c r="E94" s="70">
        <f t="shared" si="20"/>
        <v>0</v>
      </c>
      <c r="F94" s="70">
        <f t="shared" si="21"/>
        <v>0</v>
      </c>
      <c r="G94" s="70">
        <f t="shared" si="22"/>
        <v>0</v>
      </c>
      <c r="H94" s="70">
        <f t="shared" si="23"/>
        <v>0</v>
      </c>
      <c r="J94" s="70">
        <v>191</v>
      </c>
      <c r="K94" s="66" t="s">
        <v>5</v>
      </c>
      <c r="L94" s="75">
        <f>R191061</f>
        <v>0</v>
      </c>
      <c r="M94" s="75">
        <f>R191062</f>
        <v>0</v>
      </c>
      <c r="N94" s="75">
        <f>R191063</f>
        <v>0</v>
      </c>
      <c r="O94" s="75">
        <f>R191064</f>
        <v>0</v>
      </c>
    </row>
    <row r="95" spans="1:15" ht="12.75">
      <c r="A95" s="71">
        <f t="shared" si="16"/>
        <v>0</v>
      </c>
      <c r="B95" s="72" t="str">
        <f t="shared" si="17"/>
        <v>00</v>
      </c>
      <c r="C95" s="70">
        <f t="shared" si="18"/>
        <v>0</v>
      </c>
      <c r="D95" s="70">
        <f t="shared" si="19"/>
        <v>0</v>
      </c>
      <c r="E95" s="70">
        <f t="shared" si="20"/>
        <v>0</v>
      </c>
      <c r="F95" s="70">
        <f t="shared" si="21"/>
        <v>0</v>
      </c>
      <c r="G95" s="70">
        <f t="shared" si="22"/>
        <v>0</v>
      </c>
      <c r="H95" s="70">
        <f t="shared" si="23"/>
        <v>0</v>
      </c>
      <c r="J95" s="70">
        <v>191</v>
      </c>
      <c r="K95" s="66" t="s">
        <v>6</v>
      </c>
      <c r="L95" s="75">
        <f>R191071</f>
        <v>0</v>
      </c>
      <c r="M95" s="73">
        <v>0</v>
      </c>
      <c r="N95" s="75">
        <f>R191073</f>
        <v>0</v>
      </c>
      <c r="O95" s="73">
        <v>0</v>
      </c>
    </row>
    <row r="96" spans="1:15" ht="12.75">
      <c r="A96" s="71">
        <f t="shared" si="16"/>
        <v>0</v>
      </c>
      <c r="B96" s="72" t="str">
        <f t="shared" si="17"/>
        <v>00</v>
      </c>
      <c r="C96" s="70">
        <f t="shared" si="18"/>
        <v>0</v>
      </c>
      <c r="D96" s="70">
        <f t="shared" si="19"/>
        <v>0</v>
      </c>
      <c r="E96" s="70">
        <f t="shared" si="20"/>
        <v>0</v>
      </c>
      <c r="F96" s="70">
        <f t="shared" si="21"/>
        <v>0</v>
      </c>
      <c r="G96" s="70">
        <f t="shared" si="22"/>
        <v>0</v>
      </c>
      <c r="H96" s="70">
        <f t="shared" si="23"/>
        <v>0</v>
      </c>
      <c r="J96" s="70">
        <v>191</v>
      </c>
      <c r="K96" s="66" t="s">
        <v>7</v>
      </c>
      <c r="L96" s="75">
        <f>R191081</f>
        <v>0</v>
      </c>
      <c r="M96" s="73">
        <v>0</v>
      </c>
      <c r="N96" s="75">
        <f>R191083</f>
        <v>0</v>
      </c>
      <c r="O96" s="73">
        <v>0</v>
      </c>
    </row>
    <row r="97" spans="1:15" ht="12.75">
      <c r="A97" s="71">
        <f t="shared" si="16"/>
        <v>0</v>
      </c>
      <c r="B97" s="72" t="str">
        <f t="shared" si="17"/>
        <v>00</v>
      </c>
      <c r="C97" s="70">
        <f t="shared" si="18"/>
        <v>0</v>
      </c>
      <c r="D97" s="70">
        <f t="shared" si="19"/>
        <v>0</v>
      </c>
      <c r="E97" s="70">
        <f t="shared" si="20"/>
        <v>0</v>
      </c>
      <c r="F97" s="70">
        <f t="shared" si="21"/>
        <v>0</v>
      </c>
      <c r="G97" s="70">
        <f t="shared" si="22"/>
        <v>0</v>
      </c>
      <c r="H97" s="70">
        <f t="shared" si="23"/>
        <v>0</v>
      </c>
      <c r="J97" s="70">
        <v>191</v>
      </c>
      <c r="K97" s="66" t="s">
        <v>8</v>
      </c>
      <c r="L97" s="75">
        <f>R191091</f>
        <v>0</v>
      </c>
      <c r="M97" s="73">
        <v>0</v>
      </c>
      <c r="N97" s="75">
        <f>R191093</f>
        <v>0</v>
      </c>
      <c r="O97" s="73">
        <v>0</v>
      </c>
    </row>
    <row r="98" spans="1:15" ht="12.75">
      <c r="A98" s="71">
        <f aca="true" t="shared" si="24" ref="A98:A119">IdentIco</f>
        <v>0</v>
      </c>
      <c r="B98" s="72" t="str">
        <f aca="true" t="shared" si="25" ref="B98:B119">IdentDICO</f>
        <v>00</v>
      </c>
      <c r="C98" s="70">
        <f aca="true" t="shared" si="26" ref="C98:C119">wshIdentNazov</f>
        <v>0</v>
      </c>
      <c r="D98" s="70">
        <f aca="true" t="shared" si="27" ref="D98:D119">IdentOkresKod</f>
        <v>0</v>
      </c>
      <c r="E98" s="70">
        <f aca="true" t="shared" si="28" ref="E98:E119">Hodiny</f>
        <v>0</v>
      </c>
      <c r="F98" s="70">
        <f aca="true" t="shared" si="29" ref="F98:F119">Minuty</f>
        <v>0</v>
      </c>
      <c r="G98" s="70">
        <f aca="true" t="shared" si="30" ref="G98:G119">IdentPotrKod</f>
        <v>0</v>
      </c>
      <c r="H98" s="70">
        <f aca="true" t="shared" si="31" ref="H98:H119">IdentUct</f>
        <v>0</v>
      </c>
      <c r="J98" s="70">
        <v>191</v>
      </c>
      <c r="K98" s="66" t="s">
        <v>31</v>
      </c>
      <c r="L98" s="73">
        <f>R191991</f>
        <v>0</v>
      </c>
      <c r="M98" s="73">
        <f>R191992</f>
        <v>0</v>
      </c>
      <c r="N98" s="73">
        <f>R191993</f>
        <v>0</v>
      </c>
      <c r="O98" s="73">
        <f>R191994</f>
        <v>0</v>
      </c>
    </row>
    <row r="99" spans="1:15" ht="12.75">
      <c r="A99" s="71">
        <f t="shared" si="24"/>
        <v>0</v>
      </c>
      <c r="B99" s="72" t="str">
        <f t="shared" si="25"/>
        <v>00</v>
      </c>
      <c r="C99" s="70">
        <f t="shared" si="26"/>
        <v>0</v>
      </c>
      <c r="D99" s="70">
        <f t="shared" si="27"/>
        <v>0</v>
      </c>
      <c r="E99" s="70">
        <f t="shared" si="28"/>
        <v>0</v>
      </c>
      <c r="F99" s="70">
        <f t="shared" si="29"/>
        <v>0</v>
      </c>
      <c r="G99" s="70">
        <f t="shared" si="30"/>
        <v>0</v>
      </c>
      <c r="H99" s="70">
        <f t="shared" si="31"/>
        <v>0</v>
      </c>
      <c r="I99" s="91">
        <f>+'193'!C8</f>
      </c>
      <c r="J99" s="70">
        <v>193</v>
      </c>
      <c r="K99" s="66" t="s">
        <v>0</v>
      </c>
      <c r="L99" s="75">
        <f>R193011</f>
        <v>0</v>
      </c>
      <c r="M99" s="75">
        <f>R193012</f>
        <v>0</v>
      </c>
      <c r="N99" s="75">
        <f>R193013</f>
        <v>0</v>
      </c>
      <c r="O99" s="74">
        <v>0</v>
      </c>
    </row>
    <row r="100" spans="1:15" ht="12.75">
      <c r="A100" s="71">
        <f t="shared" si="24"/>
        <v>0</v>
      </c>
      <c r="B100" s="72" t="str">
        <f t="shared" si="25"/>
        <v>00</v>
      </c>
      <c r="C100" s="70">
        <f t="shared" si="26"/>
        <v>0</v>
      </c>
      <c r="D100" s="70">
        <f t="shared" si="27"/>
        <v>0</v>
      </c>
      <c r="E100" s="70">
        <f t="shared" si="28"/>
        <v>0</v>
      </c>
      <c r="F100" s="70">
        <f t="shared" si="29"/>
        <v>0</v>
      </c>
      <c r="G100" s="70">
        <f t="shared" si="30"/>
        <v>0</v>
      </c>
      <c r="H100" s="70">
        <f t="shared" si="31"/>
        <v>0</v>
      </c>
      <c r="I100" s="91">
        <f>+'193'!C9</f>
      </c>
      <c r="J100" s="70">
        <v>193</v>
      </c>
      <c r="K100" s="66" t="s">
        <v>1</v>
      </c>
      <c r="L100" s="75">
        <f>R193021</f>
        <v>0</v>
      </c>
      <c r="M100" s="75">
        <f>R193022</f>
        <v>0</v>
      </c>
      <c r="N100" s="75">
        <f>R193023</f>
        <v>0</v>
      </c>
      <c r="O100" s="74">
        <v>0</v>
      </c>
    </row>
    <row r="101" spans="1:15" ht="12.75">
      <c r="A101" s="71">
        <f t="shared" si="24"/>
        <v>0</v>
      </c>
      <c r="B101" s="72" t="str">
        <f t="shared" si="25"/>
        <v>00</v>
      </c>
      <c r="C101" s="70">
        <f t="shared" si="26"/>
        <v>0</v>
      </c>
      <c r="D101" s="70">
        <f t="shared" si="27"/>
        <v>0</v>
      </c>
      <c r="E101" s="70">
        <f t="shared" si="28"/>
        <v>0</v>
      </c>
      <c r="F101" s="70">
        <f t="shared" si="29"/>
        <v>0</v>
      </c>
      <c r="G101" s="70">
        <f t="shared" si="30"/>
        <v>0</v>
      </c>
      <c r="H101" s="70">
        <f t="shared" si="31"/>
        <v>0</v>
      </c>
      <c r="I101" s="91">
        <f>+'193'!C10</f>
      </c>
      <c r="J101" s="70">
        <v>193</v>
      </c>
      <c r="K101" s="66" t="s">
        <v>2</v>
      </c>
      <c r="L101" s="75">
        <f>R193031</f>
        <v>0</v>
      </c>
      <c r="M101" s="75">
        <f>R193032</f>
        <v>0</v>
      </c>
      <c r="N101" s="75">
        <f>R193033</f>
        <v>0</v>
      </c>
      <c r="O101" s="74">
        <v>0</v>
      </c>
    </row>
    <row r="102" spans="1:15" ht="12.75">
      <c r="A102" s="71">
        <f t="shared" si="24"/>
        <v>0</v>
      </c>
      <c r="B102" s="72" t="str">
        <f t="shared" si="25"/>
        <v>00</v>
      </c>
      <c r="C102" s="70">
        <f t="shared" si="26"/>
        <v>0</v>
      </c>
      <c r="D102" s="70">
        <f t="shared" si="27"/>
        <v>0</v>
      </c>
      <c r="E102" s="70">
        <f t="shared" si="28"/>
        <v>0</v>
      </c>
      <c r="F102" s="70">
        <f t="shared" si="29"/>
        <v>0</v>
      </c>
      <c r="G102" s="70">
        <f t="shared" si="30"/>
        <v>0</v>
      </c>
      <c r="H102" s="70">
        <f t="shared" si="31"/>
        <v>0</v>
      </c>
      <c r="I102" s="91">
        <f>+'193'!C11</f>
      </c>
      <c r="J102" s="70">
        <v>193</v>
      </c>
      <c r="K102" s="66" t="s">
        <v>3</v>
      </c>
      <c r="L102" s="75">
        <f>R193041</f>
        <v>0</v>
      </c>
      <c r="M102" s="75">
        <f>R193042</f>
        <v>0</v>
      </c>
      <c r="N102" s="75">
        <f>R193043</f>
        <v>0</v>
      </c>
      <c r="O102" s="74">
        <v>0</v>
      </c>
    </row>
    <row r="103" spans="1:15" ht="12.75">
      <c r="A103" s="71">
        <f t="shared" si="24"/>
        <v>0</v>
      </c>
      <c r="B103" s="72" t="str">
        <f t="shared" si="25"/>
        <v>00</v>
      </c>
      <c r="C103" s="70">
        <f t="shared" si="26"/>
        <v>0</v>
      </c>
      <c r="D103" s="70">
        <f t="shared" si="27"/>
        <v>0</v>
      </c>
      <c r="E103" s="70">
        <f t="shared" si="28"/>
        <v>0</v>
      </c>
      <c r="F103" s="70">
        <f t="shared" si="29"/>
        <v>0</v>
      </c>
      <c r="G103" s="70">
        <f t="shared" si="30"/>
        <v>0</v>
      </c>
      <c r="H103" s="70">
        <f t="shared" si="31"/>
        <v>0</v>
      </c>
      <c r="I103" s="91">
        <f>+'193'!C12</f>
      </c>
      <c r="J103" s="70">
        <v>193</v>
      </c>
      <c r="K103" s="66" t="s">
        <v>4</v>
      </c>
      <c r="L103" s="75">
        <f>R193051</f>
        <v>0</v>
      </c>
      <c r="M103" s="75">
        <f>R193052</f>
        <v>0</v>
      </c>
      <c r="N103" s="75">
        <f>R193053</f>
        <v>0</v>
      </c>
      <c r="O103" s="74">
        <v>0</v>
      </c>
    </row>
    <row r="104" spans="1:15" ht="12.75">
      <c r="A104" s="71">
        <f t="shared" si="24"/>
        <v>0</v>
      </c>
      <c r="B104" s="72" t="str">
        <f t="shared" si="25"/>
        <v>00</v>
      </c>
      <c r="C104" s="70">
        <f t="shared" si="26"/>
        <v>0</v>
      </c>
      <c r="D104" s="70">
        <f t="shared" si="27"/>
        <v>0</v>
      </c>
      <c r="E104" s="70">
        <f t="shared" si="28"/>
        <v>0</v>
      </c>
      <c r="F104" s="70">
        <f t="shared" si="29"/>
        <v>0</v>
      </c>
      <c r="G104" s="70">
        <f t="shared" si="30"/>
        <v>0</v>
      </c>
      <c r="H104" s="70">
        <f t="shared" si="31"/>
        <v>0</v>
      </c>
      <c r="I104" s="91">
        <f>+'193'!C13</f>
      </c>
      <c r="J104" s="70">
        <v>193</v>
      </c>
      <c r="K104" s="66" t="s">
        <v>5</v>
      </c>
      <c r="L104" s="75">
        <f>R193061</f>
        <v>0</v>
      </c>
      <c r="M104" s="75">
        <f>R193062</f>
        <v>0</v>
      </c>
      <c r="N104" s="75">
        <f>R193063</f>
        <v>0</v>
      </c>
      <c r="O104" s="74">
        <v>0</v>
      </c>
    </row>
    <row r="105" spans="1:15" ht="12.75">
      <c r="A105" s="71">
        <f t="shared" si="24"/>
        <v>0</v>
      </c>
      <c r="B105" s="72" t="str">
        <f t="shared" si="25"/>
        <v>00</v>
      </c>
      <c r="C105" s="70">
        <f t="shared" si="26"/>
        <v>0</v>
      </c>
      <c r="D105" s="70">
        <f t="shared" si="27"/>
        <v>0</v>
      </c>
      <c r="E105" s="70">
        <f t="shared" si="28"/>
        <v>0</v>
      </c>
      <c r="F105" s="70">
        <f t="shared" si="29"/>
        <v>0</v>
      </c>
      <c r="G105" s="70">
        <f t="shared" si="30"/>
        <v>0</v>
      </c>
      <c r="H105" s="70">
        <f t="shared" si="31"/>
        <v>0</v>
      </c>
      <c r="I105" s="91">
        <f>+'193'!C14</f>
      </c>
      <c r="J105" s="70">
        <v>193</v>
      </c>
      <c r="K105" s="66" t="s">
        <v>6</v>
      </c>
      <c r="L105" s="75">
        <f>R193071</f>
        <v>0</v>
      </c>
      <c r="M105" s="75">
        <f>R193072</f>
        <v>0</v>
      </c>
      <c r="N105" s="75">
        <f>R193073</f>
        <v>0</v>
      </c>
      <c r="O105" s="74">
        <v>0</v>
      </c>
    </row>
    <row r="106" spans="1:15" ht="12.75">
      <c r="A106" s="71">
        <f t="shared" si="24"/>
        <v>0</v>
      </c>
      <c r="B106" s="72" t="str">
        <f t="shared" si="25"/>
        <v>00</v>
      </c>
      <c r="C106" s="70">
        <f t="shared" si="26"/>
        <v>0</v>
      </c>
      <c r="D106" s="70">
        <f t="shared" si="27"/>
        <v>0</v>
      </c>
      <c r="E106" s="70">
        <f t="shared" si="28"/>
        <v>0</v>
      </c>
      <c r="F106" s="70">
        <f t="shared" si="29"/>
        <v>0</v>
      </c>
      <c r="G106" s="70">
        <f t="shared" si="30"/>
        <v>0</v>
      </c>
      <c r="H106" s="70">
        <f t="shared" si="31"/>
        <v>0</v>
      </c>
      <c r="I106" s="91">
        <f>+'193'!C15</f>
      </c>
      <c r="J106" s="70">
        <v>193</v>
      </c>
      <c r="K106" s="66" t="s">
        <v>7</v>
      </c>
      <c r="L106" s="75">
        <f>R193081</f>
        <v>0</v>
      </c>
      <c r="M106" s="75">
        <f>R193082</f>
        <v>0</v>
      </c>
      <c r="N106" s="75">
        <f>R193083</f>
        <v>0</v>
      </c>
      <c r="O106" s="74">
        <v>0</v>
      </c>
    </row>
    <row r="107" spans="1:15" ht="12.75">
      <c r="A107" s="71">
        <f t="shared" si="24"/>
        <v>0</v>
      </c>
      <c r="B107" s="72" t="str">
        <f t="shared" si="25"/>
        <v>00</v>
      </c>
      <c r="C107" s="70">
        <f t="shared" si="26"/>
        <v>0</v>
      </c>
      <c r="D107" s="70">
        <f t="shared" si="27"/>
        <v>0</v>
      </c>
      <c r="E107" s="70">
        <f t="shared" si="28"/>
        <v>0</v>
      </c>
      <c r="F107" s="70">
        <f t="shared" si="29"/>
        <v>0</v>
      </c>
      <c r="G107" s="70">
        <f t="shared" si="30"/>
        <v>0</v>
      </c>
      <c r="H107" s="70">
        <f t="shared" si="31"/>
        <v>0</v>
      </c>
      <c r="I107" s="91">
        <f>+'193'!C16</f>
      </c>
      <c r="J107" s="70">
        <v>193</v>
      </c>
      <c r="K107" s="66" t="s">
        <v>8</v>
      </c>
      <c r="L107" s="75">
        <f>R193091</f>
        <v>0</v>
      </c>
      <c r="M107" s="75">
        <f>R193092</f>
        <v>0</v>
      </c>
      <c r="N107" s="75">
        <f>R193093</f>
        <v>0</v>
      </c>
      <c r="O107" s="74">
        <v>0</v>
      </c>
    </row>
    <row r="108" spans="1:15" ht="12.75">
      <c r="A108" s="71">
        <f t="shared" si="24"/>
        <v>0</v>
      </c>
      <c r="B108" s="72" t="str">
        <f t="shared" si="25"/>
        <v>00</v>
      </c>
      <c r="C108" s="70">
        <f t="shared" si="26"/>
        <v>0</v>
      </c>
      <c r="D108" s="70">
        <f t="shared" si="27"/>
        <v>0</v>
      </c>
      <c r="E108" s="70">
        <f t="shared" si="28"/>
        <v>0</v>
      </c>
      <c r="F108" s="70">
        <f t="shared" si="29"/>
        <v>0</v>
      </c>
      <c r="G108" s="70">
        <f t="shared" si="30"/>
        <v>0</v>
      </c>
      <c r="H108" s="70">
        <f t="shared" si="31"/>
        <v>0</v>
      </c>
      <c r="I108" s="91">
        <f>+'193'!C17</f>
      </c>
      <c r="J108" s="70">
        <v>193</v>
      </c>
      <c r="K108" s="66" t="s">
        <v>9</v>
      </c>
      <c r="L108" s="75">
        <f>R193101</f>
        <v>0</v>
      </c>
      <c r="M108" s="75">
        <f>R193102</f>
        <v>0</v>
      </c>
      <c r="N108" s="75">
        <f>R193103</f>
        <v>0</v>
      </c>
      <c r="O108" s="74">
        <v>0</v>
      </c>
    </row>
    <row r="109" spans="1:15" ht="12.75">
      <c r="A109" s="71">
        <f t="shared" si="24"/>
        <v>0</v>
      </c>
      <c r="B109" s="72" t="str">
        <f t="shared" si="25"/>
        <v>00</v>
      </c>
      <c r="C109" s="70">
        <f t="shared" si="26"/>
        <v>0</v>
      </c>
      <c r="D109" s="70">
        <f t="shared" si="27"/>
        <v>0</v>
      </c>
      <c r="E109" s="70">
        <f t="shared" si="28"/>
        <v>0</v>
      </c>
      <c r="F109" s="70">
        <f t="shared" si="29"/>
        <v>0</v>
      </c>
      <c r="G109" s="70">
        <f t="shared" si="30"/>
        <v>0</v>
      </c>
      <c r="H109" s="70">
        <f t="shared" si="31"/>
        <v>0</v>
      </c>
      <c r="I109" s="91">
        <f>+'193'!C18</f>
      </c>
      <c r="J109" s="70">
        <v>193</v>
      </c>
      <c r="K109" s="66" t="s">
        <v>10</v>
      </c>
      <c r="L109" s="75">
        <f>R193111</f>
        <v>0</v>
      </c>
      <c r="M109" s="75">
        <f>R193112</f>
        <v>0</v>
      </c>
      <c r="N109" s="75">
        <f>R193113</f>
        <v>0</v>
      </c>
      <c r="O109" s="74">
        <v>0</v>
      </c>
    </row>
    <row r="110" spans="1:15" ht="12.75">
      <c r="A110" s="71">
        <f t="shared" si="24"/>
        <v>0</v>
      </c>
      <c r="B110" s="72" t="str">
        <f t="shared" si="25"/>
        <v>00</v>
      </c>
      <c r="C110" s="70">
        <f t="shared" si="26"/>
        <v>0</v>
      </c>
      <c r="D110" s="70">
        <f t="shared" si="27"/>
        <v>0</v>
      </c>
      <c r="E110" s="70">
        <f t="shared" si="28"/>
        <v>0</v>
      </c>
      <c r="F110" s="70">
        <f t="shared" si="29"/>
        <v>0</v>
      </c>
      <c r="G110" s="70">
        <f t="shared" si="30"/>
        <v>0</v>
      </c>
      <c r="H110" s="70">
        <f t="shared" si="31"/>
        <v>0</v>
      </c>
      <c r="I110" s="91">
        <f>+'193'!C19</f>
      </c>
      <c r="J110" s="70">
        <v>193</v>
      </c>
      <c r="K110" s="66" t="s">
        <v>11</v>
      </c>
      <c r="L110" s="75">
        <f>R193121</f>
        <v>0</v>
      </c>
      <c r="M110" s="75">
        <f>R193122</f>
        <v>0</v>
      </c>
      <c r="N110" s="75">
        <f>R193123</f>
        <v>0</v>
      </c>
      <c r="O110" s="74">
        <v>0</v>
      </c>
    </row>
    <row r="111" spans="1:15" ht="12.75">
      <c r="A111" s="71">
        <f t="shared" si="24"/>
        <v>0</v>
      </c>
      <c r="B111" s="72" t="str">
        <f t="shared" si="25"/>
        <v>00</v>
      </c>
      <c r="C111" s="70">
        <f t="shared" si="26"/>
        <v>0</v>
      </c>
      <c r="D111" s="70">
        <f t="shared" si="27"/>
        <v>0</v>
      </c>
      <c r="E111" s="70">
        <f t="shared" si="28"/>
        <v>0</v>
      </c>
      <c r="F111" s="70">
        <f t="shared" si="29"/>
        <v>0</v>
      </c>
      <c r="G111" s="70">
        <f t="shared" si="30"/>
        <v>0</v>
      </c>
      <c r="H111" s="70">
        <f t="shared" si="31"/>
        <v>0</v>
      </c>
      <c r="I111" s="91">
        <f>+'193'!C20</f>
      </c>
      <c r="J111" s="70">
        <v>193</v>
      </c>
      <c r="K111" s="66" t="s">
        <v>12</v>
      </c>
      <c r="L111" s="75">
        <f>R193131</f>
        <v>0</v>
      </c>
      <c r="M111" s="75">
        <f>R193132</f>
        <v>0</v>
      </c>
      <c r="N111" s="75">
        <f>R193133</f>
        <v>0</v>
      </c>
      <c r="O111" s="74">
        <v>0</v>
      </c>
    </row>
    <row r="112" spans="1:15" ht="12.75">
      <c r="A112" s="71">
        <f t="shared" si="24"/>
        <v>0</v>
      </c>
      <c r="B112" s="72" t="str">
        <f t="shared" si="25"/>
        <v>00</v>
      </c>
      <c r="C112" s="70">
        <f t="shared" si="26"/>
        <v>0</v>
      </c>
      <c r="D112" s="70">
        <f t="shared" si="27"/>
        <v>0</v>
      </c>
      <c r="E112" s="70">
        <f t="shared" si="28"/>
        <v>0</v>
      </c>
      <c r="F112" s="70">
        <f t="shared" si="29"/>
        <v>0</v>
      </c>
      <c r="G112" s="70">
        <f t="shared" si="30"/>
        <v>0</v>
      </c>
      <c r="H112" s="70">
        <f t="shared" si="31"/>
        <v>0</v>
      </c>
      <c r="I112" s="91">
        <f>+'193'!C21</f>
      </c>
      <c r="J112" s="70">
        <v>193</v>
      </c>
      <c r="K112" s="66" t="s">
        <v>13</v>
      </c>
      <c r="L112" s="75">
        <f>R193141</f>
        <v>0</v>
      </c>
      <c r="M112" s="75">
        <f>R193142</f>
        <v>0</v>
      </c>
      <c r="N112" s="75">
        <f>R193143</f>
        <v>0</v>
      </c>
      <c r="O112" s="74">
        <v>0</v>
      </c>
    </row>
    <row r="113" spans="1:15" ht="12.75">
      <c r="A113" s="71">
        <f t="shared" si="24"/>
        <v>0</v>
      </c>
      <c r="B113" s="72" t="str">
        <f t="shared" si="25"/>
        <v>00</v>
      </c>
      <c r="C113" s="70">
        <f t="shared" si="26"/>
        <v>0</v>
      </c>
      <c r="D113" s="70">
        <f t="shared" si="27"/>
        <v>0</v>
      </c>
      <c r="E113" s="70">
        <f t="shared" si="28"/>
        <v>0</v>
      </c>
      <c r="F113" s="70">
        <f t="shared" si="29"/>
        <v>0</v>
      </c>
      <c r="G113" s="70">
        <f t="shared" si="30"/>
        <v>0</v>
      </c>
      <c r="H113" s="70">
        <f t="shared" si="31"/>
        <v>0</v>
      </c>
      <c r="I113" s="91">
        <f>+'193'!C22</f>
      </c>
      <c r="J113" s="70">
        <v>193</v>
      </c>
      <c r="K113" s="66" t="s">
        <v>14</v>
      </c>
      <c r="L113" s="75">
        <f>R193151</f>
        <v>0</v>
      </c>
      <c r="M113" s="75">
        <f>R193152</f>
        <v>0</v>
      </c>
      <c r="N113" s="75">
        <f>R193153</f>
        <v>0</v>
      </c>
      <c r="O113" s="74">
        <v>0</v>
      </c>
    </row>
    <row r="114" spans="1:15" ht="12.75">
      <c r="A114" s="71">
        <f t="shared" si="24"/>
        <v>0</v>
      </c>
      <c r="B114" s="72" t="str">
        <f t="shared" si="25"/>
        <v>00</v>
      </c>
      <c r="C114" s="70">
        <f t="shared" si="26"/>
        <v>0</v>
      </c>
      <c r="D114" s="70">
        <f t="shared" si="27"/>
        <v>0</v>
      </c>
      <c r="E114" s="70">
        <f t="shared" si="28"/>
        <v>0</v>
      </c>
      <c r="F114" s="70">
        <f t="shared" si="29"/>
        <v>0</v>
      </c>
      <c r="G114" s="70">
        <f t="shared" si="30"/>
        <v>0</v>
      </c>
      <c r="H114" s="70">
        <f t="shared" si="31"/>
        <v>0</v>
      </c>
      <c r="I114" s="91">
        <f>+'193'!C23</f>
      </c>
      <c r="J114" s="70">
        <v>193</v>
      </c>
      <c r="K114" s="66" t="s">
        <v>15</v>
      </c>
      <c r="L114" s="75">
        <f>R193161</f>
        <v>0</v>
      </c>
      <c r="M114" s="75">
        <f>R193162</f>
        <v>0</v>
      </c>
      <c r="N114" s="75">
        <f>R193163</f>
        <v>0</v>
      </c>
      <c r="O114" s="74">
        <v>0</v>
      </c>
    </row>
    <row r="115" spans="1:15" ht="12.75">
      <c r="A115" s="71">
        <f t="shared" si="24"/>
        <v>0</v>
      </c>
      <c r="B115" s="72" t="str">
        <f t="shared" si="25"/>
        <v>00</v>
      </c>
      <c r="C115" s="70">
        <f t="shared" si="26"/>
        <v>0</v>
      </c>
      <c r="D115" s="70">
        <f t="shared" si="27"/>
        <v>0</v>
      </c>
      <c r="E115" s="70">
        <f t="shared" si="28"/>
        <v>0</v>
      </c>
      <c r="F115" s="70">
        <f t="shared" si="29"/>
        <v>0</v>
      </c>
      <c r="G115" s="70">
        <f t="shared" si="30"/>
        <v>0</v>
      </c>
      <c r="H115" s="70">
        <f t="shared" si="31"/>
        <v>0</v>
      </c>
      <c r="I115" s="91">
        <f>+'193'!C24</f>
      </c>
      <c r="J115" s="70">
        <v>193</v>
      </c>
      <c r="K115" s="66" t="s">
        <v>16</v>
      </c>
      <c r="L115" s="75">
        <f>R193171</f>
        <v>0</v>
      </c>
      <c r="M115" s="75">
        <f>R193172</f>
        <v>0</v>
      </c>
      <c r="N115" s="75">
        <f>R193173</f>
        <v>0</v>
      </c>
      <c r="O115" s="74">
        <v>0</v>
      </c>
    </row>
    <row r="116" spans="1:15" ht="12.75">
      <c r="A116" s="71">
        <f t="shared" si="24"/>
        <v>0</v>
      </c>
      <c r="B116" s="72" t="str">
        <f t="shared" si="25"/>
        <v>00</v>
      </c>
      <c r="C116" s="70">
        <f t="shared" si="26"/>
        <v>0</v>
      </c>
      <c r="D116" s="70">
        <f t="shared" si="27"/>
        <v>0</v>
      </c>
      <c r="E116" s="70">
        <f t="shared" si="28"/>
        <v>0</v>
      </c>
      <c r="F116" s="70">
        <f t="shared" si="29"/>
        <v>0</v>
      </c>
      <c r="G116" s="70">
        <f t="shared" si="30"/>
        <v>0</v>
      </c>
      <c r="H116" s="70">
        <f t="shared" si="31"/>
        <v>0</v>
      </c>
      <c r="I116" s="91">
        <f>+'193'!C25</f>
      </c>
      <c r="J116" s="70">
        <v>193</v>
      </c>
      <c r="K116" s="66" t="s">
        <v>17</v>
      </c>
      <c r="L116" s="75">
        <f>R193181</f>
        <v>0</v>
      </c>
      <c r="M116" s="75">
        <f>R193182</f>
        <v>0</v>
      </c>
      <c r="N116" s="75">
        <f>R193183</f>
        <v>0</v>
      </c>
      <c r="O116" s="74">
        <v>0</v>
      </c>
    </row>
    <row r="117" spans="1:15" ht="12.75">
      <c r="A117" s="71">
        <f t="shared" si="24"/>
        <v>0</v>
      </c>
      <c r="B117" s="72" t="str">
        <f t="shared" si="25"/>
        <v>00</v>
      </c>
      <c r="C117" s="70">
        <f t="shared" si="26"/>
        <v>0</v>
      </c>
      <c r="D117" s="70">
        <f t="shared" si="27"/>
        <v>0</v>
      </c>
      <c r="E117" s="70">
        <f t="shared" si="28"/>
        <v>0</v>
      </c>
      <c r="F117" s="70">
        <f t="shared" si="29"/>
        <v>0</v>
      </c>
      <c r="G117" s="70">
        <f t="shared" si="30"/>
        <v>0</v>
      </c>
      <c r="H117" s="70">
        <f t="shared" si="31"/>
        <v>0</v>
      </c>
      <c r="I117" s="91">
        <f>+'193'!C26</f>
      </c>
      <c r="J117" s="70">
        <v>193</v>
      </c>
      <c r="K117" s="66" t="s">
        <v>18</v>
      </c>
      <c r="L117" s="75">
        <f>R193191</f>
        <v>0</v>
      </c>
      <c r="M117" s="75">
        <f>R193192</f>
        <v>0</v>
      </c>
      <c r="N117" s="75">
        <f>R193193</f>
        <v>0</v>
      </c>
      <c r="O117" s="74">
        <v>0</v>
      </c>
    </row>
    <row r="118" spans="1:15" ht="12.75">
      <c r="A118" s="71">
        <f t="shared" si="24"/>
        <v>0</v>
      </c>
      <c r="B118" s="72" t="str">
        <f t="shared" si="25"/>
        <v>00</v>
      </c>
      <c r="C118" s="70">
        <f t="shared" si="26"/>
        <v>0</v>
      </c>
      <c r="D118" s="70">
        <f t="shared" si="27"/>
        <v>0</v>
      </c>
      <c r="E118" s="70">
        <f t="shared" si="28"/>
        <v>0</v>
      </c>
      <c r="F118" s="70">
        <f t="shared" si="29"/>
        <v>0</v>
      </c>
      <c r="G118" s="70">
        <f t="shared" si="30"/>
        <v>0</v>
      </c>
      <c r="H118" s="70">
        <f t="shared" si="31"/>
        <v>0</v>
      </c>
      <c r="I118" s="91">
        <f>+'193'!C27</f>
      </c>
      <c r="J118" s="70">
        <v>193</v>
      </c>
      <c r="K118" s="66" t="s">
        <v>19</v>
      </c>
      <c r="L118" s="75">
        <f>R193201</f>
        <v>0</v>
      </c>
      <c r="M118" s="75">
        <f>R193202</f>
        <v>0</v>
      </c>
      <c r="N118" s="75">
        <f>R193203</f>
        <v>0</v>
      </c>
      <c r="O118" s="74">
        <v>0</v>
      </c>
    </row>
    <row r="119" spans="1:15" ht="12.75">
      <c r="A119" s="71">
        <f t="shared" si="24"/>
        <v>0</v>
      </c>
      <c r="B119" s="72" t="str">
        <f t="shared" si="25"/>
        <v>00</v>
      </c>
      <c r="C119" s="70">
        <f t="shared" si="26"/>
        <v>0</v>
      </c>
      <c r="D119" s="70">
        <f t="shared" si="27"/>
        <v>0</v>
      </c>
      <c r="E119" s="70">
        <f t="shared" si="28"/>
        <v>0</v>
      </c>
      <c r="F119" s="70">
        <f t="shared" si="29"/>
        <v>0</v>
      </c>
      <c r="G119" s="70">
        <f t="shared" si="30"/>
        <v>0</v>
      </c>
      <c r="H119" s="70">
        <f t="shared" si="31"/>
        <v>0</v>
      </c>
      <c r="I119" s="91" t="str">
        <f>+'193'!C28</f>
        <v>9999</v>
      </c>
      <c r="J119" s="70">
        <v>193</v>
      </c>
      <c r="K119" s="66" t="s">
        <v>31</v>
      </c>
      <c r="L119" s="73">
        <f>R193991</f>
        <v>0</v>
      </c>
      <c r="M119" s="73">
        <f>R193992</f>
        <v>0</v>
      </c>
      <c r="N119" s="73">
        <f>R193993</f>
        <v>0</v>
      </c>
      <c r="O119" s="74">
        <v>0</v>
      </c>
    </row>
  </sheetData>
  <sheetProtection password="EA52" sheet="1" objects="1" scenarios="1"/>
  <dataValidations count="1">
    <dataValidation type="custom" allowBlank="1" showInputMessage="1" showErrorMessage="1" sqref="L2:M65 L66:O80 L81:M87 L88:O88 L89:L119 N89:N119 M91:M94 O91:O94 M98:M119 O98">
      <formula1>L2*1=INT(L2*1)</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
  <dimension ref="A1:C81"/>
  <sheetViews>
    <sheetView zoomScalePageLayoutView="0" workbookViewId="0" topLeftCell="A1">
      <selection activeCell="E8" sqref="E8"/>
    </sheetView>
  </sheetViews>
  <sheetFormatPr defaultColWidth="8.875" defaultRowHeight="12.75"/>
  <cols>
    <col min="1" max="1" width="20.25390625" style="5" bestFit="1" customWidth="1"/>
    <col min="2" max="2" width="6.375" style="5" bestFit="1" customWidth="1"/>
    <col min="3" max="3" width="7.875" style="5" bestFit="1" customWidth="1"/>
    <col min="4" max="16384" width="8.875" style="4" customWidth="1"/>
  </cols>
  <sheetData>
    <row r="1" spans="1:3" ht="12.75">
      <c r="A1" s="3" t="s">
        <v>37</v>
      </c>
      <c r="B1" s="3" t="s">
        <v>38</v>
      </c>
      <c r="C1" s="3" t="s">
        <v>39</v>
      </c>
    </row>
    <row r="2" spans="1:3" ht="12.75">
      <c r="A2" s="3" t="s">
        <v>367</v>
      </c>
      <c r="B2" s="3">
        <v>101</v>
      </c>
      <c r="C2" s="3" t="s">
        <v>0</v>
      </c>
    </row>
    <row r="3" spans="1:3" ht="12.75">
      <c r="A3" s="3" t="s">
        <v>40</v>
      </c>
      <c r="B3" s="3">
        <v>102</v>
      </c>
      <c r="C3" s="3" t="s">
        <v>0</v>
      </c>
    </row>
    <row r="4" spans="1:3" ht="12.75">
      <c r="A4" s="3" t="s">
        <v>41</v>
      </c>
      <c r="B4" s="3">
        <v>103</v>
      </c>
      <c r="C4" s="3" t="s">
        <v>0</v>
      </c>
    </row>
    <row r="5" spans="1:3" ht="12.75">
      <c r="A5" s="3" t="s">
        <v>42</v>
      </c>
      <c r="B5" s="3">
        <v>104</v>
      </c>
      <c r="C5" s="3" t="s">
        <v>0</v>
      </c>
    </row>
    <row r="6" spans="1:3" ht="12.75">
      <c r="A6" s="3" t="s">
        <v>43</v>
      </c>
      <c r="B6" s="3">
        <v>105</v>
      </c>
      <c r="C6" s="3" t="s">
        <v>0</v>
      </c>
    </row>
    <row r="7" spans="1:3" ht="12.75">
      <c r="A7" s="3" t="s">
        <v>44</v>
      </c>
      <c r="B7" s="3">
        <v>106</v>
      </c>
      <c r="C7" s="3" t="s">
        <v>0</v>
      </c>
    </row>
    <row r="8" spans="1:3" ht="12.75">
      <c r="A8" s="3" t="s">
        <v>45</v>
      </c>
      <c r="B8" s="3">
        <v>107</v>
      </c>
      <c r="C8" s="3" t="s">
        <v>0</v>
      </c>
    </row>
    <row r="9" spans="1:3" ht="12.75">
      <c r="A9" s="3" t="s">
        <v>46</v>
      </c>
      <c r="B9" s="3">
        <v>108</v>
      </c>
      <c r="C9" s="3" t="s">
        <v>0</v>
      </c>
    </row>
    <row r="10" spans="1:3" ht="12.75">
      <c r="A10" s="3" t="s">
        <v>47</v>
      </c>
      <c r="B10" s="3">
        <v>201</v>
      </c>
      <c r="C10" s="3" t="s">
        <v>3</v>
      </c>
    </row>
    <row r="11" spans="1:3" ht="12.75">
      <c r="A11" s="3" t="s">
        <v>48</v>
      </c>
      <c r="B11" s="3">
        <v>202</v>
      </c>
      <c r="C11" s="3" t="s">
        <v>4</v>
      </c>
    </row>
    <row r="12" spans="1:3" ht="12.75">
      <c r="A12" s="3" t="s">
        <v>49</v>
      </c>
      <c r="B12" s="3">
        <v>203</v>
      </c>
      <c r="C12" s="3" t="s">
        <v>1</v>
      </c>
    </row>
    <row r="13" spans="1:3" ht="12.75">
      <c r="A13" s="3" t="s">
        <v>50</v>
      </c>
      <c r="B13" s="3">
        <v>204</v>
      </c>
      <c r="C13" s="3" t="s">
        <v>1</v>
      </c>
    </row>
    <row r="14" spans="1:3" ht="12.75">
      <c r="A14" s="3" t="s">
        <v>51</v>
      </c>
      <c r="B14" s="3">
        <v>205</v>
      </c>
      <c r="C14" s="3" t="s">
        <v>2</v>
      </c>
    </row>
    <row r="15" spans="1:3" ht="12.75">
      <c r="A15" s="3" t="s">
        <v>52</v>
      </c>
      <c r="B15" s="3">
        <v>206</v>
      </c>
      <c r="C15" s="3" t="s">
        <v>2</v>
      </c>
    </row>
    <row r="16" spans="1:3" ht="12.75">
      <c r="A16" s="3" t="s">
        <v>53</v>
      </c>
      <c r="B16" s="3">
        <v>207</v>
      </c>
      <c r="C16" s="3" t="s">
        <v>1</v>
      </c>
    </row>
    <row r="17" spans="1:3" ht="12.75">
      <c r="A17" s="3" t="s">
        <v>54</v>
      </c>
      <c r="B17" s="3">
        <v>301</v>
      </c>
      <c r="C17" s="3" t="s">
        <v>10</v>
      </c>
    </row>
    <row r="18" spans="1:3" ht="12.75">
      <c r="A18" s="3" t="s">
        <v>55</v>
      </c>
      <c r="B18" s="3">
        <v>302</v>
      </c>
      <c r="C18" s="3" t="s">
        <v>12</v>
      </c>
    </row>
    <row r="19" spans="1:3" ht="12.75">
      <c r="A19" s="3" t="s">
        <v>56</v>
      </c>
      <c r="B19" s="3">
        <v>303</v>
      </c>
      <c r="C19" s="3" t="s">
        <v>10</v>
      </c>
    </row>
    <row r="20" spans="1:3" ht="12.75">
      <c r="A20" s="3" t="s">
        <v>57</v>
      </c>
      <c r="B20" s="3">
        <v>304</v>
      </c>
      <c r="C20" s="3" t="s">
        <v>10</v>
      </c>
    </row>
    <row r="21" spans="1:3" ht="12.75">
      <c r="A21" s="3" t="s">
        <v>58</v>
      </c>
      <c r="B21" s="3">
        <v>305</v>
      </c>
      <c r="C21" s="3" t="s">
        <v>11</v>
      </c>
    </row>
    <row r="22" spans="1:3" ht="12.75">
      <c r="A22" s="3" t="s">
        <v>59</v>
      </c>
      <c r="B22" s="3">
        <v>306</v>
      </c>
      <c r="C22" s="3" t="s">
        <v>12</v>
      </c>
    </row>
    <row r="23" spans="1:3" ht="12.75">
      <c r="A23" s="3" t="s">
        <v>60</v>
      </c>
      <c r="B23" s="3">
        <v>307</v>
      </c>
      <c r="C23" s="3" t="s">
        <v>11</v>
      </c>
    </row>
    <row r="24" spans="1:3" ht="12.75">
      <c r="A24" s="3" t="s">
        <v>61</v>
      </c>
      <c r="B24" s="3">
        <v>308</v>
      </c>
      <c r="C24" s="3" t="s">
        <v>12</v>
      </c>
    </row>
    <row r="25" spans="1:3" ht="12.75">
      <c r="A25" s="3" t="s">
        <v>62</v>
      </c>
      <c r="B25" s="3">
        <v>309</v>
      </c>
      <c r="C25" s="3" t="s">
        <v>10</v>
      </c>
    </row>
    <row r="26" spans="1:3" ht="12.75">
      <c r="A26" s="3" t="s">
        <v>63</v>
      </c>
      <c r="B26" s="3">
        <v>401</v>
      </c>
      <c r="C26" s="3" t="s">
        <v>6</v>
      </c>
    </row>
    <row r="27" spans="1:3" ht="12.75">
      <c r="A27" s="3" t="s">
        <v>64</v>
      </c>
      <c r="B27" s="3">
        <v>402</v>
      </c>
      <c r="C27" s="3" t="s">
        <v>7</v>
      </c>
    </row>
    <row r="28" spans="1:3" ht="12.75">
      <c r="A28" s="3" t="s">
        <v>65</v>
      </c>
      <c r="B28" s="3">
        <v>403</v>
      </c>
      <c r="C28" s="3" t="s">
        <v>5</v>
      </c>
    </row>
    <row r="29" spans="1:3" ht="12.75">
      <c r="A29" s="3" t="s">
        <v>66</v>
      </c>
      <c r="B29" s="3">
        <v>404</v>
      </c>
      <c r="C29" s="3" t="s">
        <v>8</v>
      </c>
    </row>
    <row r="30" spans="1:3" ht="12.75">
      <c r="A30" s="3" t="s">
        <v>67</v>
      </c>
      <c r="B30" s="3">
        <v>405</v>
      </c>
      <c r="C30" s="3" t="s">
        <v>5</v>
      </c>
    </row>
    <row r="31" spans="1:3" ht="12.75">
      <c r="A31" s="3" t="s">
        <v>68</v>
      </c>
      <c r="B31" s="3">
        <v>406</v>
      </c>
      <c r="C31" s="3" t="s">
        <v>9</v>
      </c>
    </row>
    <row r="32" spans="1:3" ht="12.75">
      <c r="A32" s="3" t="s">
        <v>69</v>
      </c>
      <c r="B32" s="3">
        <v>407</v>
      </c>
      <c r="C32" s="3" t="s">
        <v>5</v>
      </c>
    </row>
    <row r="33" spans="1:3" ht="12.75">
      <c r="A33" s="3" t="s">
        <v>70</v>
      </c>
      <c r="B33" s="3">
        <v>501</v>
      </c>
      <c r="C33" s="3" t="s">
        <v>13</v>
      </c>
    </row>
    <row r="34" spans="1:3" ht="12.75">
      <c r="A34" s="3" t="s">
        <v>71</v>
      </c>
      <c r="B34" s="3">
        <v>502</v>
      </c>
      <c r="C34" s="3" t="s">
        <v>72</v>
      </c>
    </row>
    <row r="35" spans="1:3" ht="12.75">
      <c r="A35" s="3" t="s">
        <v>73</v>
      </c>
      <c r="B35" s="3">
        <v>503</v>
      </c>
      <c r="C35" s="3" t="s">
        <v>14</v>
      </c>
    </row>
    <row r="36" spans="1:3" ht="12.75">
      <c r="A36" s="3" t="s">
        <v>74</v>
      </c>
      <c r="B36" s="3">
        <v>504</v>
      </c>
      <c r="C36" s="3" t="s">
        <v>72</v>
      </c>
    </row>
    <row r="37" spans="1:3" ht="12.75">
      <c r="A37" s="3" t="s">
        <v>75</v>
      </c>
      <c r="B37" s="3">
        <v>505</v>
      </c>
      <c r="C37" s="3" t="s">
        <v>16</v>
      </c>
    </row>
    <row r="38" spans="1:3" ht="12.75">
      <c r="A38" s="3" t="s">
        <v>76</v>
      </c>
      <c r="B38" s="3">
        <v>506</v>
      </c>
      <c r="C38" s="3" t="s">
        <v>15</v>
      </c>
    </row>
    <row r="39" spans="1:3" ht="12.75">
      <c r="A39" s="3" t="s">
        <v>77</v>
      </c>
      <c r="B39" s="3">
        <v>507</v>
      </c>
      <c r="C39" s="3" t="s">
        <v>14</v>
      </c>
    </row>
    <row r="40" spans="1:3" ht="12.75">
      <c r="A40" s="3" t="s">
        <v>78</v>
      </c>
      <c r="B40" s="3">
        <v>508</v>
      </c>
      <c r="C40" s="3" t="s">
        <v>16</v>
      </c>
    </row>
    <row r="41" spans="1:3" ht="12.75">
      <c r="A41" s="3" t="s">
        <v>79</v>
      </c>
      <c r="B41" s="3">
        <v>509</v>
      </c>
      <c r="C41" s="3" t="s">
        <v>15</v>
      </c>
    </row>
    <row r="42" spans="1:3" ht="12.75">
      <c r="A42" s="3" t="s">
        <v>80</v>
      </c>
      <c r="B42" s="3">
        <v>510</v>
      </c>
      <c r="C42" s="3" t="s">
        <v>14</v>
      </c>
    </row>
    <row r="43" spans="1:3" ht="12.75">
      <c r="A43" s="3" t="s">
        <v>81</v>
      </c>
      <c r="B43" s="3">
        <v>511</v>
      </c>
      <c r="C43" s="3" t="s">
        <v>13</v>
      </c>
    </row>
    <row r="44" spans="1:3" ht="12.75">
      <c r="A44" s="3" t="s">
        <v>82</v>
      </c>
      <c r="B44" s="3">
        <v>601</v>
      </c>
      <c r="C44" s="3" t="s">
        <v>17</v>
      </c>
    </row>
    <row r="45" spans="1:3" ht="12.75">
      <c r="A45" s="3" t="s">
        <v>83</v>
      </c>
      <c r="B45" s="3">
        <v>602</v>
      </c>
      <c r="C45" s="3" t="s">
        <v>22</v>
      </c>
    </row>
    <row r="46" spans="1:3" ht="12.75">
      <c r="A46" s="3" t="s">
        <v>84</v>
      </c>
      <c r="B46" s="3">
        <v>603</v>
      </c>
      <c r="C46" s="3" t="s">
        <v>17</v>
      </c>
    </row>
    <row r="47" spans="1:3" ht="12.75">
      <c r="A47" s="3" t="s">
        <v>85</v>
      </c>
      <c r="B47" s="3">
        <v>604</v>
      </c>
      <c r="C47" s="3" t="s">
        <v>18</v>
      </c>
    </row>
    <row r="48" spans="1:3" ht="12.75">
      <c r="A48" s="3" t="s">
        <v>86</v>
      </c>
      <c r="B48" s="3">
        <v>605</v>
      </c>
      <c r="C48" s="3" t="s">
        <v>18</v>
      </c>
    </row>
    <row r="49" spans="1:3" ht="12.75">
      <c r="A49" s="3" t="s">
        <v>87</v>
      </c>
      <c r="B49" s="3">
        <v>606</v>
      </c>
      <c r="C49" s="3" t="s">
        <v>20</v>
      </c>
    </row>
    <row r="50" spans="1:3" ht="12.75">
      <c r="A50" s="3" t="s">
        <v>88</v>
      </c>
      <c r="B50" s="3">
        <v>607</v>
      </c>
      <c r="C50" s="3" t="s">
        <v>20</v>
      </c>
    </row>
    <row r="51" spans="1:3" ht="12.75">
      <c r="A51" s="3" t="s">
        <v>89</v>
      </c>
      <c r="B51" s="3">
        <v>608</v>
      </c>
      <c r="C51" s="3" t="s">
        <v>19</v>
      </c>
    </row>
    <row r="52" spans="1:3" ht="12.75">
      <c r="A52" s="3" t="s">
        <v>90</v>
      </c>
      <c r="B52" s="3">
        <v>609</v>
      </c>
      <c r="C52" s="3" t="s">
        <v>19</v>
      </c>
    </row>
    <row r="53" spans="1:3" ht="12.75">
      <c r="A53" s="3" t="s">
        <v>91</v>
      </c>
      <c r="B53" s="3">
        <v>610</v>
      </c>
      <c r="C53" s="3" t="s">
        <v>21</v>
      </c>
    </row>
    <row r="54" spans="1:3" ht="12.75">
      <c r="A54" s="3" t="s">
        <v>92</v>
      </c>
      <c r="B54" s="3">
        <v>611</v>
      </c>
      <c r="C54" s="3" t="s">
        <v>18</v>
      </c>
    </row>
    <row r="55" spans="1:3" ht="12.75">
      <c r="A55" s="3" t="s">
        <v>93</v>
      </c>
      <c r="B55" s="3">
        <v>612</v>
      </c>
      <c r="C55" s="3" t="s">
        <v>22</v>
      </c>
    </row>
    <row r="56" spans="1:3" ht="12.75">
      <c r="A56" s="3" t="s">
        <v>94</v>
      </c>
      <c r="B56" s="3">
        <v>613</v>
      </c>
      <c r="C56" s="3" t="s">
        <v>22</v>
      </c>
    </row>
    <row r="57" spans="1:3" ht="12.75">
      <c r="A57" s="3" t="s">
        <v>95</v>
      </c>
      <c r="B57" s="3">
        <v>701</v>
      </c>
      <c r="C57" s="3" t="s">
        <v>29</v>
      </c>
    </row>
    <row r="58" spans="1:3" ht="12.75">
      <c r="A58" s="3" t="s">
        <v>96</v>
      </c>
      <c r="B58" s="3">
        <v>702</v>
      </c>
      <c r="C58" s="3" t="s">
        <v>97</v>
      </c>
    </row>
    <row r="59" spans="1:3" ht="12.75">
      <c r="A59" s="3" t="s">
        <v>98</v>
      </c>
      <c r="B59" s="3">
        <v>703</v>
      </c>
      <c r="C59" s="3" t="s">
        <v>30</v>
      </c>
    </row>
    <row r="60" spans="1:3" ht="12.75">
      <c r="A60" s="3" t="s">
        <v>99</v>
      </c>
      <c r="B60" s="3">
        <v>704</v>
      </c>
      <c r="C60" s="3" t="s">
        <v>30</v>
      </c>
    </row>
    <row r="61" spans="1:3" ht="12.75">
      <c r="A61" s="3" t="s">
        <v>100</v>
      </c>
      <c r="B61" s="3">
        <v>705</v>
      </c>
      <c r="C61" s="3" t="s">
        <v>97</v>
      </c>
    </row>
    <row r="62" spans="1:3" ht="12.75">
      <c r="A62" s="3" t="s">
        <v>101</v>
      </c>
      <c r="B62" s="3">
        <v>706</v>
      </c>
      <c r="C62" s="3" t="s">
        <v>30</v>
      </c>
    </row>
    <row r="63" spans="1:3" ht="12.75">
      <c r="A63" s="3" t="s">
        <v>102</v>
      </c>
      <c r="B63" s="3">
        <v>707</v>
      </c>
      <c r="C63" s="3" t="s">
        <v>28</v>
      </c>
    </row>
    <row r="64" spans="1:3" ht="12.75">
      <c r="A64" s="3" t="s">
        <v>103</v>
      </c>
      <c r="B64" s="3">
        <v>708</v>
      </c>
      <c r="C64" s="3" t="s">
        <v>28</v>
      </c>
    </row>
    <row r="65" spans="1:3" ht="12.75">
      <c r="A65" s="3" t="s">
        <v>104</v>
      </c>
      <c r="B65" s="3">
        <v>709</v>
      </c>
      <c r="C65" s="3" t="s">
        <v>97</v>
      </c>
    </row>
    <row r="66" spans="1:3" ht="12.75">
      <c r="A66" s="3" t="s">
        <v>105</v>
      </c>
      <c r="B66" s="3">
        <v>710</v>
      </c>
      <c r="C66" s="3" t="s">
        <v>106</v>
      </c>
    </row>
    <row r="67" spans="1:3" ht="12.75">
      <c r="A67" s="3" t="s">
        <v>107</v>
      </c>
      <c r="B67" s="3">
        <v>711</v>
      </c>
      <c r="C67" s="3" t="s">
        <v>108</v>
      </c>
    </row>
    <row r="68" spans="1:3" ht="12.75">
      <c r="A68" s="3" t="s">
        <v>109</v>
      </c>
      <c r="B68" s="3">
        <v>712</v>
      </c>
      <c r="C68" s="3" t="s">
        <v>108</v>
      </c>
    </row>
    <row r="69" spans="1:3" ht="12.75">
      <c r="A69" s="3" t="s">
        <v>110</v>
      </c>
      <c r="B69" s="3">
        <v>713</v>
      </c>
      <c r="C69" s="3" t="s">
        <v>111</v>
      </c>
    </row>
    <row r="70" spans="1:3" ht="12.75">
      <c r="A70" s="3" t="s">
        <v>112</v>
      </c>
      <c r="B70" s="3">
        <v>801</v>
      </c>
      <c r="C70" s="3" t="s">
        <v>25</v>
      </c>
    </row>
    <row r="71" spans="1:3" ht="12.75">
      <c r="A71" s="3" t="s">
        <v>113</v>
      </c>
      <c r="B71" s="3">
        <v>802</v>
      </c>
      <c r="C71" s="3" t="s">
        <v>23</v>
      </c>
    </row>
    <row r="72" spans="1:3" ht="12.75">
      <c r="A72" s="3" t="s">
        <v>114</v>
      </c>
      <c r="B72" s="3">
        <v>803</v>
      </c>
      <c r="C72" s="3" t="s">
        <v>23</v>
      </c>
    </row>
    <row r="73" spans="1:3" ht="12.75">
      <c r="A73" s="3" t="s">
        <v>115</v>
      </c>
      <c r="B73" s="3">
        <v>804</v>
      </c>
      <c r="C73" s="3" t="s">
        <v>23</v>
      </c>
    </row>
    <row r="74" spans="1:3" ht="12.75">
      <c r="A74" s="3" t="s">
        <v>116</v>
      </c>
      <c r="B74" s="3">
        <v>805</v>
      </c>
      <c r="C74" s="3" t="s">
        <v>23</v>
      </c>
    </row>
    <row r="75" spans="1:3" ht="12.75">
      <c r="A75" s="3" t="s">
        <v>117</v>
      </c>
      <c r="B75" s="3">
        <v>806</v>
      </c>
      <c r="C75" s="3" t="s">
        <v>23</v>
      </c>
    </row>
    <row r="76" spans="1:3" ht="12.75">
      <c r="A76" s="3" t="s">
        <v>118</v>
      </c>
      <c r="B76" s="3">
        <v>807</v>
      </c>
      <c r="C76" s="3" t="s">
        <v>24</v>
      </c>
    </row>
    <row r="77" spans="1:3" ht="12.75">
      <c r="A77" s="3" t="s">
        <v>119</v>
      </c>
      <c r="B77" s="3">
        <v>808</v>
      </c>
      <c r="C77" s="3" t="s">
        <v>27</v>
      </c>
    </row>
    <row r="78" spans="1:3" ht="12.75">
      <c r="A78" s="3" t="s">
        <v>120</v>
      </c>
      <c r="B78" s="3">
        <v>809</v>
      </c>
      <c r="C78" s="3" t="s">
        <v>24</v>
      </c>
    </row>
    <row r="79" spans="1:3" ht="12.75">
      <c r="A79" s="3" t="s">
        <v>121</v>
      </c>
      <c r="B79" s="3">
        <v>810</v>
      </c>
      <c r="C79" s="3" t="s">
        <v>25</v>
      </c>
    </row>
    <row r="80" spans="1:3" ht="12.75">
      <c r="A80" s="3" t="s">
        <v>122</v>
      </c>
      <c r="B80" s="3">
        <v>811</v>
      </c>
      <c r="C80" s="3" t="s">
        <v>26</v>
      </c>
    </row>
    <row r="81" spans="1:3" ht="12.75">
      <c r="A81" s="3" t="s">
        <v>123</v>
      </c>
      <c r="B81" s="3">
        <v>901</v>
      </c>
      <c r="C81" s="3" t="s">
        <v>31</v>
      </c>
    </row>
  </sheetData>
  <sheetProtection password="EA52"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wshKapacity"/>
  <dimension ref="A1:C159"/>
  <sheetViews>
    <sheetView zoomScalePageLayoutView="0" workbookViewId="0" topLeftCell="A1">
      <selection activeCell="E8" sqref="E8"/>
    </sheetView>
  </sheetViews>
  <sheetFormatPr defaultColWidth="9.00390625" defaultRowHeight="12.75"/>
  <cols>
    <col min="1" max="1" width="48.75390625" style="56" customWidth="1"/>
    <col min="2" max="2" width="55.375" style="40" customWidth="1"/>
    <col min="3" max="3" width="13.875" style="26" bestFit="1" customWidth="1"/>
    <col min="4" max="16384" width="9.125" style="26" customWidth="1"/>
  </cols>
  <sheetData>
    <row r="1" spans="1:3" ht="12.75">
      <c r="A1" s="57" t="s">
        <v>33</v>
      </c>
      <c r="B1" s="58" t="s">
        <v>37</v>
      </c>
      <c r="C1" s="59" t="s">
        <v>32</v>
      </c>
    </row>
    <row r="2" spans="1:3" ht="12.75">
      <c r="A2" s="45" t="s">
        <v>368</v>
      </c>
      <c r="B2" s="48" t="s">
        <v>333</v>
      </c>
      <c r="C2" s="46" t="s">
        <v>149</v>
      </c>
    </row>
    <row r="3" spans="1:3" ht="12.75">
      <c r="A3" s="44" t="s">
        <v>369</v>
      </c>
      <c r="B3" s="48" t="s">
        <v>334</v>
      </c>
      <c r="C3" s="46" t="s">
        <v>149</v>
      </c>
    </row>
    <row r="4" spans="1:3" ht="12.75">
      <c r="A4" s="44" t="s">
        <v>370</v>
      </c>
      <c r="B4" s="49" t="s">
        <v>335</v>
      </c>
      <c r="C4" s="46" t="s">
        <v>149</v>
      </c>
    </row>
    <row r="5" spans="1:3" ht="12.75">
      <c r="A5" s="44" t="s">
        <v>371</v>
      </c>
      <c r="B5" s="48" t="s">
        <v>227</v>
      </c>
      <c r="C5" s="46" t="s">
        <v>149</v>
      </c>
    </row>
    <row r="6" spans="1:3" ht="12.75">
      <c r="A6" s="44" t="s">
        <v>372</v>
      </c>
      <c r="B6" s="49" t="s">
        <v>336</v>
      </c>
      <c r="C6" s="46" t="s">
        <v>149</v>
      </c>
    </row>
    <row r="7" spans="1:3" ht="12.75">
      <c r="A7" s="44" t="s">
        <v>373</v>
      </c>
      <c r="B7" s="48" t="s">
        <v>337</v>
      </c>
      <c r="C7" s="46" t="s">
        <v>149</v>
      </c>
    </row>
    <row r="8" spans="1:3" ht="12.75">
      <c r="A8" s="44" t="s">
        <v>374</v>
      </c>
      <c r="B8" s="48" t="s">
        <v>338</v>
      </c>
      <c r="C8" s="46" t="s">
        <v>149</v>
      </c>
    </row>
    <row r="9" spans="1:3" ht="38.25">
      <c r="A9" s="54" t="s">
        <v>375</v>
      </c>
      <c r="B9" s="49" t="s">
        <v>339</v>
      </c>
      <c r="C9" s="50" t="s">
        <v>149</v>
      </c>
    </row>
    <row r="10" spans="1:3" ht="25.5">
      <c r="A10" s="44" t="s">
        <v>376</v>
      </c>
      <c r="B10" s="48" t="s">
        <v>340</v>
      </c>
      <c r="C10" s="46" t="s">
        <v>149</v>
      </c>
    </row>
    <row r="11" spans="1:3" ht="12.75">
      <c r="A11" s="44" t="s">
        <v>377</v>
      </c>
      <c r="B11" s="48" t="s">
        <v>341</v>
      </c>
      <c r="C11" s="46" t="s">
        <v>149</v>
      </c>
    </row>
    <row r="12" spans="1:3" ht="12.75">
      <c r="A12" s="44" t="s">
        <v>378</v>
      </c>
      <c r="B12" s="49" t="s">
        <v>342</v>
      </c>
      <c r="C12" s="46" t="s">
        <v>149</v>
      </c>
    </row>
    <row r="13" spans="1:3" ht="12.75">
      <c r="A13" s="44" t="s">
        <v>379</v>
      </c>
      <c r="B13" s="48" t="s">
        <v>343</v>
      </c>
      <c r="C13" s="46" t="s">
        <v>149</v>
      </c>
    </row>
    <row r="14" spans="1:3" ht="12.75">
      <c r="A14" s="44" t="s">
        <v>380</v>
      </c>
      <c r="B14" s="48" t="s">
        <v>344</v>
      </c>
      <c r="C14" s="46" t="s">
        <v>149</v>
      </c>
    </row>
    <row r="15" spans="1:3" ht="12.75">
      <c r="A15" s="44" t="s">
        <v>381</v>
      </c>
      <c r="B15" s="48" t="s">
        <v>150</v>
      </c>
      <c r="C15" s="46" t="s">
        <v>149</v>
      </c>
    </row>
    <row r="16" spans="1:3" ht="12.75">
      <c r="A16" s="44" t="s">
        <v>382</v>
      </c>
      <c r="B16" s="48" t="s">
        <v>345</v>
      </c>
      <c r="C16" s="46" t="s">
        <v>149</v>
      </c>
    </row>
    <row r="17" spans="1:3" ht="25.5">
      <c r="A17" s="44" t="s">
        <v>383</v>
      </c>
      <c r="B17" s="48" t="s">
        <v>346</v>
      </c>
      <c r="C17" s="46" t="s">
        <v>149</v>
      </c>
    </row>
    <row r="18" spans="1:3" ht="12.75">
      <c r="A18" s="54" t="s">
        <v>384</v>
      </c>
      <c r="B18" s="49" t="s">
        <v>347</v>
      </c>
      <c r="C18" s="50" t="s">
        <v>149</v>
      </c>
    </row>
    <row r="19" spans="1:3" ht="12.75">
      <c r="A19" s="44" t="s">
        <v>385</v>
      </c>
      <c r="B19" s="48" t="s">
        <v>348</v>
      </c>
      <c r="C19" s="46" t="s">
        <v>151</v>
      </c>
    </row>
    <row r="20" spans="1:3" ht="12.75">
      <c r="A20" s="44" t="s">
        <v>386</v>
      </c>
      <c r="B20" s="49" t="s">
        <v>349</v>
      </c>
      <c r="C20" s="46" t="s">
        <v>151</v>
      </c>
    </row>
    <row r="21" spans="1:3" ht="12.75">
      <c r="A21" s="44" t="s">
        <v>387</v>
      </c>
      <c r="B21" s="49" t="s">
        <v>277</v>
      </c>
      <c r="C21" s="46" t="s">
        <v>149</v>
      </c>
    </row>
    <row r="22" spans="1:3" ht="12.75">
      <c r="A22" s="44" t="s">
        <v>388</v>
      </c>
      <c r="B22" s="48" t="s">
        <v>278</v>
      </c>
      <c r="C22" s="46" t="s">
        <v>149</v>
      </c>
    </row>
    <row r="23" spans="1:3" ht="12.75">
      <c r="A23" s="44" t="s">
        <v>389</v>
      </c>
      <c r="B23" s="48" t="s">
        <v>279</v>
      </c>
      <c r="C23" s="46" t="s">
        <v>149</v>
      </c>
    </row>
    <row r="24" spans="1:3" ht="12.75">
      <c r="A24" s="44" t="s">
        <v>390</v>
      </c>
      <c r="B24" s="48" t="s">
        <v>280</v>
      </c>
      <c r="C24" s="46" t="s">
        <v>149</v>
      </c>
    </row>
    <row r="25" spans="1:3" ht="12.75">
      <c r="A25" s="44" t="s">
        <v>391</v>
      </c>
      <c r="B25" s="48" t="s">
        <v>152</v>
      </c>
      <c r="C25" s="46" t="s">
        <v>149</v>
      </c>
    </row>
    <row r="26" spans="1:3" ht="12.75">
      <c r="A26" s="44" t="s">
        <v>392</v>
      </c>
      <c r="B26" s="48" t="s">
        <v>153</v>
      </c>
      <c r="C26" s="46" t="s">
        <v>149</v>
      </c>
    </row>
    <row r="27" spans="1:3" ht="12.75">
      <c r="A27" s="44" t="s">
        <v>393</v>
      </c>
      <c r="B27" s="48" t="s">
        <v>154</v>
      </c>
      <c r="C27" s="46" t="s">
        <v>149</v>
      </c>
    </row>
    <row r="28" spans="1:3" ht="12.75">
      <c r="A28" s="44" t="s">
        <v>394</v>
      </c>
      <c r="B28" s="48" t="s">
        <v>155</v>
      </c>
      <c r="C28" s="46" t="s">
        <v>149</v>
      </c>
    </row>
    <row r="29" spans="1:3" ht="12.75">
      <c r="A29" s="44" t="s">
        <v>395</v>
      </c>
      <c r="B29" s="48" t="s">
        <v>156</v>
      </c>
      <c r="C29" s="46" t="s">
        <v>149</v>
      </c>
    </row>
    <row r="30" spans="1:3" ht="12.75">
      <c r="A30" s="44" t="s">
        <v>396</v>
      </c>
      <c r="B30" s="48" t="s">
        <v>157</v>
      </c>
      <c r="C30" s="46" t="s">
        <v>149</v>
      </c>
    </row>
    <row r="31" spans="1:3" ht="12.75">
      <c r="A31" s="44" t="s">
        <v>397</v>
      </c>
      <c r="B31" s="48" t="s">
        <v>158</v>
      </c>
      <c r="C31" s="46" t="s">
        <v>149</v>
      </c>
    </row>
    <row r="32" spans="1:3" ht="12.75">
      <c r="A32" s="44" t="s">
        <v>398</v>
      </c>
      <c r="B32" s="48" t="s">
        <v>159</v>
      </c>
      <c r="C32" s="46" t="s">
        <v>160</v>
      </c>
    </row>
    <row r="33" spans="1:3" ht="12.75">
      <c r="A33" s="44" t="s">
        <v>399</v>
      </c>
      <c r="B33" s="48" t="s">
        <v>161</v>
      </c>
      <c r="C33" s="46" t="s">
        <v>160</v>
      </c>
    </row>
    <row r="34" spans="1:3" ht="12.75">
      <c r="A34" s="44" t="s">
        <v>400</v>
      </c>
      <c r="B34" s="48" t="s">
        <v>350</v>
      </c>
      <c r="C34" s="46" t="s">
        <v>149</v>
      </c>
    </row>
    <row r="35" spans="1:3" ht="12.75">
      <c r="A35" s="44" t="s">
        <v>401</v>
      </c>
      <c r="B35" s="48" t="s">
        <v>351</v>
      </c>
      <c r="C35" s="46" t="s">
        <v>149</v>
      </c>
    </row>
    <row r="36" spans="1:3" ht="12.75">
      <c r="A36" s="44" t="s">
        <v>402</v>
      </c>
      <c r="B36" s="48" t="s">
        <v>162</v>
      </c>
      <c r="C36" s="46" t="s">
        <v>149</v>
      </c>
    </row>
    <row r="37" spans="1:3" ht="12.75">
      <c r="A37" s="44" t="s">
        <v>403</v>
      </c>
      <c r="B37" s="48" t="s">
        <v>163</v>
      </c>
      <c r="C37" s="46" t="s">
        <v>149</v>
      </c>
    </row>
    <row r="38" spans="1:3" ht="12.75">
      <c r="A38" s="44" t="s">
        <v>404</v>
      </c>
      <c r="B38" s="48" t="s">
        <v>242</v>
      </c>
      <c r="C38" s="46" t="s">
        <v>149</v>
      </c>
    </row>
    <row r="39" spans="1:3" ht="12.75">
      <c r="A39" s="44" t="s">
        <v>405</v>
      </c>
      <c r="B39" s="48" t="s">
        <v>243</v>
      </c>
      <c r="C39" s="46" t="s">
        <v>149</v>
      </c>
    </row>
    <row r="40" spans="1:3" ht="12.75">
      <c r="A40" s="44" t="s">
        <v>406</v>
      </c>
      <c r="B40" s="49" t="s">
        <v>164</v>
      </c>
      <c r="C40" s="46" t="s">
        <v>149</v>
      </c>
    </row>
    <row r="41" spans="1:3" ht="12.75">
      <c r="A41" s="55" t="s">
        <v>407</v>
      </c>
      <c r="B41" s="51" t="s">
        <v>165</v>
      </c>
      <c r="C41" s="47" t="s">
        <v>149</v>
      </c>
    </row>
    <row r="42" spans="1:3" ht="12.75">
      <c r="A42" s="44" t="s">
        <v>408</v>
      </c>
      <c r="B42" s="48" t="s">
        <v>166</v>
      </c>
      <c r="C42" s="46" t="s">
        <v>149</v>
      </c>
    </row>
    <row r="43" spans="1:3" ht="12.75">
      <c r="A43" s="44" t="s">
        <v>409</v>
      </c>
      <c r="B43" s="48" t="s">
        <v>167</v>
      </c>
      <c r="C43" s="46" t="s">
        <v>149</v>
      </c>
    </row>
    <row r="44" spans="1:3" ht="12.75">
      <c r="A44" s="44" t="s">
        <v>410</v>
      </c>
      <c r="B44" s="48" t="s">
        <v>244</v>
      </c>
      <c r="C44" s="46" t="s">
        <v>149</v>
      </c>
    </row>
    <row r="45" spans="1:3" ht="12.75">
      <c r="A45" s="44" t="s">
        <v>411</v>
      </c>
      <c r="B45" s="48" t="s">
        <v>245</v>
      </c>
      <c r="C45" s="46" t="s">
        <v>149</v>
      </c>
    </row>
    <row r="46" spans="1:3" ht="12.75">
      <c r="A46" s="44" t="s">
        <v>412</v>
      </c>
      <c r="B46" s="49" t="s">
        <v>352</v>
      </c>
      <c r="C46" s="46" t="s">
        <v>149</v>
      </c>
    </row>
    <row r="47" spans="1:3" ht="12.75">
      <c r="A47" s="44" t="s">
        <v>413</v>
      </c>
      <c r="B47" s="49" t="s">
        <v>246</v>
      </c>
      <c r="C47" s="46" t="s">
        <v>149</v>
      </c>
    </row>
    <row r="48" spans="1:3" ht="12.75">
      <c r="A48" s="44" t="s">
        <v>414</v>
      </c>
      <c r="B48" s="49" t="s">
        <v>353</v>
      </c>
      <c r="C48" s="46" t="s">
        <v>149</v>
      </c>
    </row>
    <row r="49" spans="1:3" ht="12.75">
      <c r="A49" s="44" t="s">
        <v>415</v>
      </c>
      <c r="B49" s="49" t="s">
        <v>247</v>
      </c>
      <c r="C49" s="46" t="s">
        <v>149</v>
      </c>
    </row>
    <row r="50" spans="1:3" ht="12.75">
      <c r="A50" s="44" t="s">
        <v>416</v>
      </c>
      <c r="B50" s="49" t="s">
        <v>248</v>
      </c>
      <c r="C50" s="46" t="s">
        <v>149</v>
      </c>
    </row>
    <row r="51" spans="1:3" ht="12.75">
      <c r="A51" s="54" t="s">
        <v>417</v>
      </c>
      <c r="B51" s="49" t="s">
        <v>354</v>
      </c>
      <c r="C51" s="50" t="s">
        <v>149</v>
      </c>
    </row>
    <row r="52" spans="1:3" ht="25.5">
      <c r="A52" s="44" t="s">
        <v>418</v>
      </c>
      <c r="B52" s="49" t="s">
        <v>281</v>
      </c>
      <c r="C52" s="46" t="s">
        <v>149</v>
      </c>
    </row>
    <row r="53" spans="1:3" ht="12.75">
      <c r="A53" s="44" t="s">
        <v>419</v>
      </c>
      <c r="B53" s="49" t="s">
        <v>168</v>
      </c>
      <c r="C53" s="46" t="s">
        <v>149</v>
      </c>
    </row>
    <row r="54" spans="1:3" ht="25.5">
      <c r="A54" s="54" t="s">
        <v>420</v>
      </c>
      <c r="B54" s="49" t="s">
        <v>249</v>
      </c>
      <c r="C54" s="50" t="s">
        <v>149</v>
      </c>
    </row>
    <row r="55" spans="1:3" ht="12.75">
      <c r="A55" s="44" t="s">
        <v>421</v>
      </c>
      <c r="B55" s="48" t="s">
        <v>169</v>
      </c>
      <c r="C55" s="46" t="s">
        <v>149</v>
      </c>
    </row>
    <row r="56" spans="1:3" ht="12.75">
      <c r="A56" s="54" t="s">
        <v>422</v>
      </c>
      <c r="B56" s="49" t="s">
        <v>170</v>
      </c>
      <c r="C56" s="50" t="s">
        <v>149</v>
      </c>
    </row>
    <row r="57" spans="1:3" ht="12.75">
      <c r="A57" s="44" t="s">
        <v>423</v>
      </c>
      <c r="B57" s="48" t="s">
        <v>355</v>
      </c>
      <c r="C57" s="46" t="s">
        <v>171</v>
      </c>
    </row>
    <row r="58" spans="1:3" ht="12.75">
      <c r="A58" s="44" t="s">
        <v>424</v>
      </c>
      <c r="B58" s="48" t="s">
        <v>356</v>
      </c>
      <c r="C58" s="46" t="s">
        <v>171</v>
      </c>
    </row>
    <row r="59" spans="1:3" ht="25.5">
      <c r="A59" s="44" t="s">
        <v>425</v>
      </c>
      <c r="B59" s="48" t="s">
        <v>357</v>
      </c>
      <c r="C59" s="46" t="s">
        <v>171</v>
      </c>
    </row>
    <row r="60" spans="1:3" ht="12.75">
      <c r="A60" s="44" t="s">
        <v>426</v>
      </c>
      <c r="B60" s="49" t="s">
        <v>358</v>
      </c>
      <c r="C60" s="46" t="s">
        <v>149</v>
      </c>
    </row>
    <row r="61" spans="1:3" ht="12.75">
      <c r="A61" s="44" t="s">
        <v>427</v>
      </c>
      <c r="B61" s="49" t="s">
        <v>359</v>
      </c>
      <c r="C61" s="46" t="s">
        <v>149</v>
      </c>
    </row>
    <row r="62" spans="1:3" ht="12.75">
      <c r="A62" s="44" t="s">
        <v>428</v>
      </c>
      <c r="B62" s="49" t="s">
        <v>172</v>
      </c>
      <c r="C62" s="46" t="s">
        <v>149</v>
      </c>
    </row>
    <row r="63" spans="1:3" ht="12.75">
      <c r="A63" s="44" t="s">
        <v>429</v>
      </c>
      <c r="B63" s="48" t="s">
        <v>282</v>
      </c>
      <c r="C63" s="46" t="s">
        <v>149</v>
      </c>
    </row>
    <row r="64" spans="1:3" ht="12.75">
      <c r="A64" s="54" t="s">
        <v>430</v>
      </c>
      <c r="B64" s="49" t="s">
        <v>228</v>
      </c>
      <c r="C64" s="50" t="s">
        <v>149</v>
      </c>
    </row>
    <row r="65" spans="1:3" ht="12.75">
      <c r="A65" s="54" t="s">
        <v>431</v>
      </c>
      <c r="B65" s="49" t="s">
        <v>173</v>
      </c>
      <c r="C65" s="50" t="s">
        <v>149</v>
      </c>
    </row>
    <row r="66" spans="1:3" ht="12.75">
      <c r="A66" s="44" t="s">
        <v>432</v>
      </c>
      <c r="B66" s="48" t="s">
        <v>250</v>
      </c>
      <c r="C66" s="46" t="s">
        <v>149</v>
      </c>
    </row>
    <row r="67" spans="1:3" ht="12.75">
      <c r="A67" s="44" t="s">
        <v>433</v>
      </c>
      <c r="B67" s="48" t="s">
        <v>174</v>
      </c>
      <c r="C67" s="46" t="s">
        <v>149</v>
      </c>
    </row>
    <row r="68" spans="1:3" ht="12.75">
      <c r="A68" s="44" t="s">
        <v>434</v>
      </c>
      <c r="B68" s="48" t="s">
        <v>283</v>
      </c>
      <c r="C68" s="46" t="s">
        <v>149</v>
      </c>
    </row>
    <row r="69" spans="1:3" ht="12.75">
      <c r="A69" s="44" t="s">
        <v>435</v>
      </c>
      <c r="B69" s="48" t="s">
        <v>284</v>
      </c>
      <c r="C69" s="46" t="s">
        <v>149</v>
      </c>
    </row>
    <row r="70" spans="1:3" ht="12.75">
      <c r="A70" s="54" t="s">
        <v>436</v>
      </c>
      <c r="B70" s="49" t="s">
        <v>251</v>
      </c>
      <c r="C70" s="50" t="s">
        <v>149</v>
      </c>
    </row>
    <row r="71" spans="1:3" ht="12.75">
      <c r="A71" s="44" t="s">
        <v>437</v>
      </c>
      <c r="B71" s="48" t="s">
        <v>252</v>
      </c>
      <c r="C71" s="46" t="s">
        <v>149</v>
      </c>
    </row>
    <row r="72" spans="1:3" ht="12.75">
      <c r="A72" s="54" t="s">
        <v>438</v>
      </c>
      <c r="B72" s="49" t="s">
        <v>175</v>
      </c>
      <c r="C72" s="50" t="s">
        <v>149</v>
      </c>
    </row>
    <row r="73" spans="1:3" ht="12.75">
      <c r="A73" s="54" t="s">
        <v>439</v>
      </c>
      <c r="B73" s="49" t="s">
        <v>176</v>
      </c>
      <c r="C73" s="50" t="s">
        <v>149</v>
      </c>
    </row>
    <row r="74" spans="1:3" ht="12.75">
      <c r="A74" s="54" t="s">
        <v>440</v>
      </c>
      <c r="B74" s="49" t="s">
        <v>253</v>
      </c>
      <c r="C74" s="50" t="s">
        <v>149</v>
      </c>
    </row>
    <row r="75" spans="1:3" ht="12.75">
      <c r="A75" s="54" t="s">
        <v>441</v>
      </c>
      <c r="B75" s="49" t="s">
        <v>177</v>
      </c>
      <c r="C75" s="50" t="s">
        <v>149</v>
      </c>
    </row>
    <row r="76" spans="1:3" ht="12.75">
      <c r="A76" s="44" t="s">
        <v>442</v>
      </c>
      <c r="B76" s="48" t="s">
        <v>178</v>
      </c>
      <c r="C76" s="46" t="s">
        <v>149</v>
      </c>
    </row>
    <row r="77" spans="1:3" ht="25.5">
      <c r="A77" s="44" t="s">
        <v>443</v>
      </c>
      <c r="B77" s="48" t="s">
        <v>254</v>
      </c>
      <c r="C77" s="46" t="s">
        <v>149</v>
      </c>
    </row>
    <row r="78" spans="1:3" ht="12.75">
      <c r="A78" s="44" t="s">
        <v>444</v>
      </c>
      <c r="B78" s="49" t="s">
        <v>179</v>
      </c>
      <c r="C78" s="46" t="s">
        <v>149</v>
      </c>
    </row>
    <row r="79" spans="1:3" ht="12.75">
      <c r="A79" s="44" t="s">
        <v>445</v>
      </c>
      <c r="B79" s="48" t="s">
        <v>180</v>
      </c>
      <c r="C79" s="46" t="s">
        <v>149</v>
      </c>
    </row>
    <row r="80" spans="1:3" ht="12.75">
      <c r="A80" s="44" t="s">
        <v>446</v>
      </c>
      <c r="B80" s="48" t="s">
        <v>255</v>
      </c>
      <c r="C80" s="46" t="s">
        <v>149</v>
      </c>
    </row>
    <row r="81" spans="1:3" ht="12.75">
      <c r="A81" s="44" t="s">
        <v>447</v>
      </c>
      <c r="B81" s="49" t="s">
        <v>181</v>
      </c>
      <c r="C81" s="46" t="s">
        <v>149</v>
      </c>
    </row>
    <row r="82" spans="1:3" ht="12.75">
      <c r="A82" s="44" t="s">
        <v>448</v>
      </c>
      <c r="B82" s="48" t="s">
        <v>285</v>
      </c>
      <c r="C82" s="46" t="s">
        <v>149</v>
      </c>
    </row>
    <row r="83" spans="1:3" ht="12.75">
      <c r="A83" s="44" t="s">
        <v>449</v>
      </c>
      <c r="B83" s="48" t="s">
        <v>182</v>
      </c>
      <c r="C83" s="46" t="s">
        <v>149</v>
      </c>
    </row>
    <row r="84" spans="1:3" ht="12.75">
      <c r="A84" s="54" t="s">
        <v>450</v>
      </c>
      <c r="B84" s="49" t="s">
        <v>183</v>
      </c>
      <c r="C84" s="50" t="s">
        <v>149</v>
      </c>
    </row>
    <row r="85" spans="1:3" ht="12.75">
      <c r="A85" s="44" t="s">
        <v>451</v>
      </c>
      <c r="B85" s="48" t="s">
        <v>286</v>
      </c>
      <c r="C85" s="46" t="s">
        <v>171</v>
      </c>
    </row>
    <row r="86" spans="1:3" ht="12.75">
      <c r="A86" s="44" t="s">
        <v>452</v>
      </c>
      <c r="B86" s="48" t="s">
        <v>287</v>
      </c>
      <c r="C86" s="46" t="s">
        <v>171</v>
      </c>
    </row>
    <row r="87" spans="1:3" ht="12.75">
      <c r="A87" s="44" t="s">
        <v>453</v>
      </c>
      <c r="B87" s="48" t="s">
        <v>256</v>
      </c>
      <c r="C87" s="46" t="s">
        <v>171</v>
      </c>
    </row>
    <row r="88" spans="1:3" ht="12.75">
      <c r="A88" s="44" t="s">
        <v>454</v>
      </c>
      <c r="B88" s="48" t="s">
        <v>257</v>
      </c>
      <c r="C88" s="46" t="s">
        <v>171</v>
      </c>
    </row>
    <row r="89" spans="1:3" ht="12.75">
      <c r="A89" s="44" t="s">
        <v>455</v>
      </c>
      <c r="B89" s="48" t="s">
        <v>258</v>
      </c>
      <c r="C89" s="46" t="s">
        <v>171</v>
      </c>
    </row>
    <row r="90" spans="1:3" ht="12.75">
      <c r="A90" s="44" t="s">
        <v>456</v>
      </c>
      <c r="B90" s="49" t="s">
        <v>259</v>
      </c>
      <c r="C90" s="46" t="s">
        <v>171</v>
      </c>
    </row>
    <row r="91" spans="1:3" ht="12.75">
      <c r="A91" s="44" t="s">
        <v>457</v>
      </c>
      <c r="B91" s="49" t="s">
        <v>260</v>
      </c>
      <c r="C91" s="46" t="s">
        <v>171</v>
      </c>
    </row>
    <row r="92" spans="1:3" ht="12.75">
      <c r="A92" s="44" t="s">
        <v>458</v>
      </c>
      <c r="B92" s="49" t="s">
        <v>184</v>
      </c>
      <c r="C92" s="46" t="s">
        <v>171</v>
      </c>
    </row>
    <row r="93" spans="1:3" ht="12.75">
      <c r="A93" s="44" t="s">
        <v>459</v>
      </c>
      <c r="B93" s="49" t="s">
        <v>261</v>
      </c>
      <c r="C93" s="46" t="s">
        <v>171</v>
      </c>
    </row>
    <row r="94" spans="1:3" ht="12.75">
      <c r="A94" s="44" t="s">
        <v>460</v>
      </c>
      <c r="B94" s="49" t="s">
        <v>262</v>
      </c>
      <c r="C94" s="46" t="s">
        <v>171</v>
      </c>
    </row>
    <row r="95" spans="1:3" ht="12.75">
      <c r="A95" s="44" t="s">
        <v>461</v>
      </c>
      <c r="B95" s="48" t="s">
        <v>185</v>
      </c>
      <c r="C95" s="46" t="s">
        <v>186</v>
      </c>
    </row>
    <row r="96" spans="1:3" ht="12.75">
      <c r="A96" s="44" t="s">
        <v>462</v>
      </c>
      <c r="B96" s="49" t="s">
        <v>187</v>
      </c>
      <c r="C96" s="46" t="s">
        <v>186</v>
      </c>
    </row>
    <row r="97" spans="1:3" ht="12.75">
      <c r="A97" s="54" t="s">
        <v>463</v>
      </c>
      <c r="B97" s="49" t="s">
        <v>188</v>
      </c>
      <c r="C97" s="50" t="s">
        <v>186</v>
      </c>
    </row>
    <row r="98" spans="1:3" ht="12.75">
      <c r="A98" s="44" t="s">
        <v>464</v>
      </c>
      <c r="B98" s="48" t="s">
        <v>189</v>
      </c>
      <c r="C98" s="46" t="s">
        <v>186</v>
      </c>
    </row>
    <row r="99" spans="1:3" ht="12.75">
      <c r="A99" s="44" t="s">
        <v>465</v>
      </c>
      <c r="B99" s="48" t="s">
        <v>190</v>
      </c>
      <c r="C99" s="46" t="s">
        <v>186</v>
      </c>
    </row>
    <row r="100" spans="1:3" ht="12.75">
      <c r="A100" s="44" t="s">
        <v>466</v>
      </c>
      <c r="B100" s="48" t="s">
        <v>191</v>
      </c>
      <c r="C100" s="46" t="s">
        <v>171</v>
      </c>
    </row>
    <row r="101" spans="1:3" ht="12.75">
      <c r="A101" s="44" t="s">
        <v>467</v>
      </c>
      <c r="B101" s="48" t="s">
        <v>192</v>
      </c>
      <c r="C101" s="46" t="s">
        <v>171</v>
      </c>
    </row>
    <row r="102" spans="1:3" ht="12.75">
      <c r="A102" s="44" t="s">
        <v>468</v>
      </c>
      <c r="B102" s="48" t="s">
        <v>193</v>
      </c>
      <c r="C102" s="46" t="s">
        <v>149</v>
      </c>
    </row>
    <row r="103" spans="1:3" ht="12.75">
      <c r="A103" s="44" t="s">
        <v>469</v>
      </c>
      <c r="B103" s="48" t="s">
        <v>194</v>
      </c>
      <c r="C103" s="46" t="s">
        <v>149</v>
      </c>
    </row>
    <row r="104" spans="1:3" ht="12.75">
      <c r="A104" s="44" t="s">
        <v>470</v>
      </c>
      <c r="B104" s="48" t="s">
        <v>195</v>
      </c>
      <c r="C104" s="46" t="s">
        <v>171</v>
      </c>
    </row>
    <row r="105" spans="1:3" ht="12.75">
      <c r="A105" s="44" t="s">
        <v>471</v>
      </c>
      <c r="B105" s="48" t="s">
        <v>196</v>
      </c>
      <c r="C105" s="46" t="s">
        <v>171</v>
      </c>
    </row>
    <row r="106" spans="1:3" ht="12.75">
      <c r="A106" s="44" t="s">
        <v>472</v>
      </c>
      <c r="B106" s="48" t="s">
        <v>360</v>
      </c>
      <c r="C106" s="46" t="s">
        <v>171</v>
      </c>
    </row>
    <row r="107" spans="1:3" ht="12.75">
      <c r="A107" s="44" t="s">
        <v>473</v>
      </c>
      <c r="B107" s="48" t="s">
        <v>361</v>
      </c>
      <c r="C107" s="46" t="s">
        <v>171</v>
      </c>
    </row>
    <row r="108" spans="1:3" ht="12.75">
      <c r="A108" s="45" t="s">
        <v>474</v>
      </c>
      <c r="B108" s="52" t="s">
        <v>363</v>
      </c>
      <c r="C108" s="53" t="s">
        <v>365</v>
      </c>
    </row>
    <row r="109" spans="1:3" ht="12.75">
      <c r="A109" s="45" t="s">
        <v>475</v>
      </c>
      <c r="B109" s="52" t="s">
        <v>364</v>
      </c>
      <c r="C109" s="53" t="s">
        <v>365</v>
      </c>
    </row>
    <row r="110" spans="1:3" ht="12.75">
      <c r="A110" s="44" t="s">
        <v>476</v>
      </c>
      <c r="B110" s="49" t="s">
        <v>197</v>
      </c>
      <c r="C110" s="46" t="s">
        <v>149</v>
      </c>
    </row>
    <row r="111" spans="1:3" ht="12.75">
      <c r="A111" s="44" t="s">
        <v>477</v>
      </c>
      <c r="B111" s="49" t="s">
        <v>198</v>
      </c>
      <c r="C111" s="46" t="s">
        <v>149</v>
      </c>
    </row>
    <row r="112" spans="1:3" ht="12.75">
      <c r="A112" s="54" t="s">
        <v>478</v>
      </c>
      <c r="B112" s="49" t="s">
        <v>263</v>
      </c>
      <c r="C112" s="50" t="s">
        <v>149</v>
      </c>
    </row>
    <row r="113" spans="1:3" ht="12.75">
      <c r="A113" s="44" t="s">
        <v>479</v>
      </c>
      <c r="B113" s="48" t="s">
        <v>199</v>
      </c>
      <c r="C113" s="46" t="s">
        <v>149</v>
      </c>
    </row>
    <row r="114" spans="1:3" ht="12.75">
      <c r="A114" s="44" t="s">
        <v>480</v>
      </c>
      <c r="B114" s="48" t="s">
        <v>264</v>
      </c>
      <c r="C114" s="46" t="s">
        <v>149</v>
      </c>
    </row>
    <row r="115" spans="1:3" ht="12.75">
      <c r="A115" s="44" t="s">
        <v>481</v>
      </c>
      <c r="B115" s="49" t="s">
        <v>200</v>
      </c>
      <c r="C115" s="46" t="s">
        <v>149</v>
      </c>
    </row>
    <row r="116" spans="1:3" ht="12.75">
      <c r="A116" s="44" t="s">
        <v>482</v>
      </c>
      <c r="B116" s="48" t="s">
        <v>265</v>
      </c>
      <c r="C116" s="46" t="s">
        <v>149</v>
      </c>
    </row>
    <row r="117" spans="1:3" ht="12.75">
      <c r="A117" s="44" t="s">
        <v>483</v>
      </c>
      <c r="B117" s="49" t="s">
        <v>266</v>
      </c>
      <c r="C117" s="46" t="s">
        <v>149</v>
      </c>
    </row>
    <row r="118" spans="1:3" ht="25.5">
      <c r="A118" s="44" t="s">
        <v>484</v>
      </c>
      <c r="B118" s="48" t="s">
        <v>267</v>
      </c>
      <c r="C118" s="46" t="s">
        <v>149</v>
      </c>
    </row>
    <row r="119" spans="1:3" ht="12.75">
      <c r="A119" s="44" t="s">
        <v>485</v>
      </c>
      <c r="B119" s="49" t="s">
        <v>268</v>
      </c>
      <c r="C119" s="46" t="s">
        <v>149</v>
      </c>
    </row>
    <row r="120" spans="1:3" ht="12.75">
      <c r="A120" s="54" t="s">
        <v>486</v>
      </c>
      <c r="B120" s="49" t="s">
        <v>269</v>
      </c>
      <c r="C120" s="50" t="s">
        <v>149</v>
      </c>
    </row>
    <row r="121" spans="1:3" ht="12.75">
      <c r="A121" s="54" t="s">
        <v>487</v>
      </c>
      <c r="B121" s="49" t="s">
        <v>201</v>
      </c>
      <c r="C121" s="50" t="s">
        <v>149</v>
      </c>
    </row>
    <row r="122" spans="1:3" ht="12.75">
      <c r="A122" s="54" t="s">
        <v>488</v>
      </c>
      <c r="B122" s="49" t="s">
        <v>202</v>
      </c>
      <c r="C122" s="50" t="s">
        <v>149</v>
      </c>
    </row>
    <row r="123" spans="1:3" ht="12.75">
      <c r="A123" s="54" t="s">
        <v>489</v>
      </c>
      <c r="B123" s="49" t="s">
        <v>203</v>
      </c>
      <c r="C123" s="50" t="s">
        <v>149</v>
      </c>
    </row>
    <row r="124" spans="1:3" ht="12.75">
      <c r="A124" s="44" t="s">
        <v>490</v>
      </c>
      <c r="B124" s="48" t="s">
        <v>288</v>
      </c>
      <c r="C124" s="46" t="s">
        <v>149</v>
      </c>
    </row>
    <row r="125" spans="1:3" ht="12.75">
      <c r="A125" s="44" t="s">
        <v>491</v>
      </c>
      <c r="B125" s="48" t="s">
        <v>229</v>
      </c>
      <c r="C125" s="46" t="s">
        <v>149</v>
      </c>
    </row>
    <row r="126" spans="1:3" ht="12.75">
      <c r="A126" s="44" t="s">
        <v>492</v>
      </c>
      <c r="B126" s="48" t="s">
        <v>270</v>
      </c>
      <c r="C126" s="46" t="s">
        <v>149</v>
      </c>
    </row>
    <row r="127" spans="1:3" ht="12.75">
      <c r="A127" s="44" t="s">
        <v>493</v>
      </c>
      <c r="B127" s="49" t="s">
        <v>204</v>
      </c>
      <c r="C127" s="46" t="s">
        <v>149</v>
      </c>
    </row>
    <row r="128" spans="1:3" ht="12.75">
      <c r="A128" s="44" t="s">
        <v>494</v>
      </c>
      <c r="B128" s="48" t="s">
        <v>205</v>
      </c>
      <c r="C128" s="46" t="s">
        <v>149</v>
      </c>
    </row>
    <row r="129" spans="1:3" ht="12.75">
      <c r="A129" s="44" t="s">
        <v>495</v>
      </c>
      <c r="B129" s="49" t="s">
        <v>206</v>
      </c>
      <c r="C129" s="46" t="s">
        <v>149</v>
      </c>
    </row>
    <row r="130" spans="1:3" ht="25.5">
      <c r="A130" s="44" t="s">
        <v>496</v>
      </c>
      <c r="B130" s="48" t="s">
        <v>289</v>
      </c>
      <c r="C130" s="46" t="s">
        <v>149</v>
      </c>
    </row>
    <row r="131" spans="1:3" ht="12.75">
      <c r="A131" s="44" t="s">
        <v>497</v>
      </c>
      <c r="B131" s="48" t="s">
        <v>290</v>
      </c>
      <c r="C131" s="46" t="s">
        <v>149</v>
      </c>
    </row>
    <row r="132" spans="1:3" ht="12.75">
      <c r="A132" s="44" t="s">
        <v>498</v>
      </c>
      <c r="B132" s="48" t="s">
        <v>291</v>
      </c>
      <c r="C132" s="46" t="s">
        <v>149</v>
      </c>
    </row>
    <row r="133" spans="1:3" ht="12.75">
      <c r="A133" s="44" t="s">
        <v>499</v>
      </c>
      <c r="B133" s="49" t="s">
        <v>362</v>
      </c>
      <c r="C133" s="46" t="s">
        <v>149</v>
      </c>
    </row>
    <row r="134" spans="1:3" ht="12.75">
      <c r="A134" s="44" t="s">
        <v>500</v>
      </c>
      <c r="B134" s="48" t="s">
        <v>292</v>
      </c>
      <c r="C134" s="46" t="s">
        <v>149</v>
      </c>
    </row>
    <row r="135" spans="1:3" ht="12.75">
      <c r="A135" s="44" t="s">
        <v>501</v>
      </c>
      <c r="B135" s="49" t="s">
        <v>293</v>
      </c>
      <c r="C135" s="46" t="s">
        <v>149</v>
      </c>
    </row>
    <row r="136" spans="1:3" ht="12.75">
      <c r="A136" s="44" t="s">
        <v>502</v>
      </c>
      <c r="B136" s="49" t="s">
        <v>207</v>
      </c>
      <c r="C136" s="46" t="s">
        <v>149</v>
      </c>
    </row>
    <row r="137" spans="1:3" ht="12.75">
      <c r="A137" s="44" t="s">
        <v>503</v>
      </c>
      <c r="B137" s="49" t="s">
        <v>208</v>
      </c>
      <c r="C137" s="46" t="s">
        <v>149</v>
      </c>
    </row>
    <row r="138" spans="1:3" ht="12.75">
      <c r="A138" s="44" t="s">
        <v>504</v>
      </c>
      <c r="B138" s="49" t="s">
        <v>209</v>
      </c>
      <c r="C138" s="46" t="s">
        <v>149</v>
      </c>
    </row>
    <row r="139" spans="1:3" ht="12.75">
      <c r="A139" s="44" t="s">
        <v>505</v>
      </c>
      <c r="B139" s="48" t="s">
        <v>210</v>
      </c>
      <c r="C139" s="46" t="s">
        <v>149</v>
      </c>
    </row>
    <row r="140" spans="1:3" ht="12.75">
      <c r="A140" s="44" t="s">
        <v>506</v>
      </c>
      <c r="B140" s="48" t="s">
        <v>211</v>
      </c>
      <c r="C140" s="46" t="s">
        <v>149</v>
      </c>
    </row>
    <row r="141" spans="1:3" ht="12.75">
      <c r="A141" s="44" t="s">
        <v>507</v>
      </c>
      <c r="B141" s="48" t="s">
        <v>212</v>
      </c>
      <c r="C141" s="46" t="s">
        <v>149</v>
      </c>
    </row>
    <row r="142" spans="1:3" ht="12.75">
      <c r="A142" s="44" t="s">
        <v>508</v>
      </c>
      <c r="B142" s="48" t="s">
        <v>213</v>
      </c>
      <c r="C142" s="46" t="s">
        <v>214</v>
      </c>
    </row>
    <row r="143" spans="1:3" ht="12.75">
      <c r="A143" s="44" t="s">
        <v>509</v>
      </c>
      <c r="B143" s="48" t="s">
        <v>215</v>
      </c>
      <c r="C143" s="46" t="s">
        <v>149</v>
      </c>
    </row>
    <row r="144" spans="1:3" ht="12.75">
      <c r="A144" s="44" t="s">
        <v>510</v>
      </c>
      <c r="B144" s="48" t="s">
        <v>216</v>
      </c>
      <c r="C144" s="46" t="s">
        <v>149</v>
      </c>
    </row>
    <row r="145" spans="1:3" ht="12.75">
      <c r="A145" s="44" t="s">
        <v>511</v>
      </c>
      <c r="B145" s="48" t="s">
        <v>217</v>
      </c>
      <c r="C145" s="46" t="s">
        <v>149</v>
      </c>
    </row>
    <row r="146" spans="1:3" ht="12.75">
      <c r="A146" s="44" t="s">
        <v>512</v>
      </c>
      <c r="B146" s="48" t="s">
        <v>218</v>
      </c>
      <c r="C146" s="46" t="s">
        <v>149</v>
      </c>
    </row>
    <row r="147" spans="1:3" ht="12.75">
      <c r="A147" s="44" t="s">
        <v>513</v>
      </c>
      <c r="B147" s="48" t="s">
        <v>219</v>
      </c>
      <c r="C147" s="46" t="s">
        <v>149</v>
      </c>
    </row>
    <row r="148" spans="1:3" ht="12.75">
      <c r="A148" s="44" t="s">
        <v>514</v>
      </c>
      <c r="B148" s="48" t="s">
        <v>220</v>
      </c>
      <c r="C148" s="46" t="s">
        <v>149</v>
      </c>
    </row>
    <row r="149" spans="1:3" ht="12.75">
      <c r="A149" s="44" t="s">
        <v>515</v>
      </c>
      <c r="B149" s="48" t="s">
        <v>271</v>
      </c>
      <c r="C149" s="46" t="s">
        <v>149</v>
      </c>
    </row>
    <row r="150" spans="1:3" ht="12.75">
      <c r="A150" s="44" t="s">
        <v>516</v>
      </c>
      <c r="B150" s="48" t="s">
        <v>221</v>
      </c>
      <c r="C150" s="46" t="s">
        <v>149</v>
      </c>
    </row>
    <row r="151" spans="1:3" ht="12.75">
      <c r="A151" s="44" t="s">
        <v>517</v>
      </c>
      <c r="B151" s="48" t="s">
        <v>272</v>
      </c>
      <c r="C151" s="46" t="s">
        <v>149</v>
      </c>
    </row>
    <row r="152" spans="1:3" ht="12.75">
      <c r="A152" s="44" t="s">
        <v>518</v>
      </c>
      <c r="B152" s="49" t="s">
        <v>222</v>
      </c>
      <c r="C152" s="46" t="s">
        <v>223</v>
      </c>
    </row>
    <row r="153" spans="1:3" ht="12.75">
      <c r="A153" s="44" t="s">
        <v>519</v>
      </c>
      <c r="B153" s="48" t="s">
        <v>224</v>
      </c>
      <c r="C153" s="46" t="s">
        <v>225</v>
      </c>
    </row>
    <row r="154" spans="1:3" ht="12.75">
      <c r="A154" s="44" t="s">
        <v>520</v>
      </c>
      <c r="B154" s="49" t="s">
        <v>226</v>
      </c>
      <c r="C154" s="46" t="s">
        <v>225</v>
      </c>
    </row>
    <row r="155" spans="1:3" ht="12.75">
      <c r="A155" s="44" t="s">
        <v>521</v>
      </c>
      <c r="B155" s="48" t="s">
        <v>294</v>
      </c>
      <c r="C155" s="46" t="s">
        <v>149</v>
      </c>
    </row>
    <row r="156" spans="1:3" ht="25.5">
      <c r="A156" s="44" t="s">
        <v>522</v>
      </c>
      <c r="B156" s="48" t="s">
        <v>295</v>
      </c>
      <c r="C156" s="46" t="s">
        <v>149</v>
      </c>
    </row>
    <row r="157" spans="1:3" ht="12.75">
      <c r="A157" s="44" t="s">
        <v>523</v>
      </c>
      <c r="B157" s="48" t="s">
        <v>296</v>
      </c>
      <c r="C157" s="46" t="s">
        <v>149</v>
      </c>
    </row>
    <row r="158" spans="1:3" ht="12.75">
      <c r="A158" s="44" t="s">
        <v>524</v>
      </c>
      <c r="B158" s="48" t="s">
        <v>297</v>
      </c>
      <c r="C158" s="46" t="s">
        <v>149</v>
      </c>
    </row>
    <row r="159" spans="1:3" ht="12.75">
      <c r="A159" s="44" t="s">
        <v>525</v>
      </c>
      <c r="B159" s="49" t="s">
        <v>273</v>
      </c>
      <c r="C159" s="46" t="s">
        <v>149</v>
      </c>
    </row>
  </sheetData>
  <sheetProtection/>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Hárok1"/>
  <dimension ref="A1:C33"/>
  <sheetViews>
    <sheetView zoomScalePageLayoutView="0" workbookViewId="0" topLeftCell="A1">
      <selection activeCell="A1" sqref="A1"/>
    </sheetView>
  </sheetViews>
  <sheetFormatPr defaultColWidth="9.00390625" defaultRowHeight="12.75"/>
  <cols>
    <col min="1" max="1" width="9.125" style="4" customWidth="1"/>
    <col min="2" max="2" width="48.75390625" style="4" customWidth="1"/>
    <col min="3" max="3" width="6.875" style="4" bestFit="1" customWidth="1"/>
    <col min="4" max="16384" width="9.125" style="4" customWidth="1"/>
  </cols>
  <sheetData>
    <row r="1" spans="1:3" s="23" customFormat="1" ht="12.75">
      <c r="A1" s="24" t="s">
        <v>234</v>
      </c>
      <c r="B1" s="24" t="s">
        <v>235</v>
      </c>
      <c r="C1" s="24" t="s">
        <v>236</v>
      </c>
    </row>
    <row r="2" spans="1:3" s="23" customFormat="1" ht="12.75">
      <c r="A2" s="37">
        <v>1512132</v>
      </c>
      <c r="B2" s="6" t="s">
        <v>237</v>
      </c>
      <c r="C2" s="6" t="s">
        <v>238</v>
      </c>
    </row>
    <row r="3" spans="1:3" s="23" customFormat="1" ht="12.75">
      <c r="A3" s="37">
        <v>1531111</v>
      </c>
      <c r="B3" s="6" t="s">
        <v>304</v>
      </c>
      <c r="C3" s="6" t="s">
        <v>238</v>
      </c>
    </row>
    <row r="4" spans="1:3" s="23" customFormat="1" ht="12.75">
      <c r="A4" s="37">
        <v>1532101</v>
      </c>
      <c r="B4" s="6" t="s">
        <v>305</v>
      </c>
      <c r="C4" s="6" t="s">
        <v>171</v>
      </c>
    </row>
    <row r="5" spans="1:3" s="23" customFormat="1" ht="12.75">
      <c r="A5" s="37">
        <v>1532102</v>
      </c>
      <c r="B5" s="6" t="s">
        <v>306</v>
      </c>
      <c r="C5" s="6" t="s">
        <v>171</v>
      </c>
    </row>
    <row r="6" spans="1:3" s="23" customFormat="1" ht="12.75">
      <c r="A6" s="37">
        <v>1533110</v>
      </c>
      <c r="B6" s="6" t="s">
        <v>307</v>
      </c>
      <c r="C6" s="6" t="s">
        <v>238</v>
      </c>
    </row>
    <row r="7" spans="1:3" s="23" customFormat="1" ht="12.75">
      <c r="A7" s="37">
        <v>1533131</v>
      </c>
      <c r="B7" s="6" t="s">
        <v>308</v>
      </c>
      <c r="C7" s="6" t="s">
        <v>238</v>
      </c>
    </row>
    <row r="8" spans="1:3" s="23" customFormat="1" ht="12.75">
      <c r="A8" s="37">
        <v>1533132</v>
      </c>
      <c r="B8" s="6" t="s">
        <v>309</v>
      </c>
      <c r="C8" s="6" t="s">
        <v>238</v>
      </c>
    </row>
    <row r="9" spans="1:3" s="23" customFormat="1" ht="12.75">
      <c r="A9" s="37">
        <v>1533141</v>
      </c>
      <c r="B9" s="6" t="s">
        <v>310</v>
      </c>
      <c r="C9" s="6" t="s">
        <v>238</v>
      </c>
    </row>
    <row r="10" spans="1:3" s="23" customFormat="1" ht="12.75">
      <c r="A10" s="37">
        <v>1533142</v>
      </c>
      <c r="B10" s="6" t="s">
        <v>311</v>
      </c>
      <c r="C10" s="6" t="s">
        <v>238</v>
      </c>
    </row>
    <row r="11" spans="1:3" s="23" customFormat="1" ht="12.75">
      <c r="A11" s="37">
        <v>1533150</v>
      </c>
      <c r="B11" s="6" t="s">
        <v>312</v>
      </c>
      <c r="C11" s="6" t="s">
        <v>238</v>
      </c>
    </row>
    <row r="12" spans="1:3" s="23" customFormat="1" ht="12.75">
      <c r="A12" s="37">
        <v>1533151</v>
      </c>
      <c r="B12" s="6" t="s">
        <v>313</v>
      </c>
      <c r="C12" s="6" t="s">
        <v>238</v>
      </c>
    </row>
    <row r="13" spans="1:3" s="23" customFormat="1" ht="12.75">
      <c r="A13" s="37">
        <v>1533152</v>
      </c>
      <c r="B13" s="6" t="s">
        <v>314</v>
      </c>
      <c r="C13" s="6" t="s">
        <v>238</v>
      </c>
    </row>
    <row r="14" spans="1:3" s="23" customFormat="1" ht="12.75">
      <c r="A14" s="37">
        <v>1533210</v>
      </c>
      <c r="B14" s="6" t="s">
        <v>315</v>
      </c>
      <c r="C14" s="6" t="s">
        <v>238</v>
      </c>
    </row>
    <row r="15" spans="1:3" ht="12.75">
      <c r="A15" s="37">
        <v>1533221</v>
      </c>
      <c r="B15" s="6" t="s">
        <v>316</v>
      </c>
      <c r="C15" s="6" t="s">
        <v>238</v>
      </c>
    </row>
    <row r="16" spans="1:3" ht="12.75">
      <c r="A16" s="37">
        <v>1533222</v>
      </c>
      <c r="B16" s="6" t="s">
        <v>317</v>
      </c>
      <c r="C16" s="6" t="s">
        <v>238</v>
      </c>
    </row>
    <row r="17" spans="1:3" ht="12.75">
      <c r="A17" s="37">
        <v>1533223</v>
      </c>
      <c r="B17" s="6" t="s">
        <v>318</v>
      </c>
      <c r="C17" s="6" t="s">
        <v>238</v>
      </c>
    </row>
    <row r="18" spans="1:3" ht="12.75">
      <c r="A18" s="37">
        <v>1542110</v>
      </c>
      <c r="B18" s="6" t="s">
        <v>239</v>
      </c>
      <c r="C18" s="6" t="s">
        <v>238</v>
      </c>
    </row>
    <row r="19" spans="1:3" ht="12.75">
      <c r="A19" s="37">
        <v>1542111</v>
      </c>
      <c r="B19" s="6" t="s">
        <v>319</v>
      </c>
      <c r="C19" s="6" t="s">
        <v>238</v>
      </c>
    </row>
    <row r="20" spans="1:3" ht="12.75">
      <c r="A20" s="37">
        <v>1542112</v>
      </c>
      <c r="B20" s="6" t="s">
        <v>320</v>
      </c>
      <c r="C20" s="6" t="s">
        <v>238</v>
      </c>
    </row>
    <row r="21" spans="1:3" ht="12.75">
      <c r="A21" s="37">
        <v>1543100</v>
      </c>
      <c r="B21" s="6" t="s">
        <v>321</v>
      </c>
      <c r="C21" s="6" t="s">
        <v>238</v>
      </c>
    </row>
    <row r="22" spans="1:3" ht="12.75">
      <c r="A22" s="37">
        <v>1543110</v>
      </c>
      <c r="B22" s="6" t="s">
        <v>240</v>
      </c>
      <c r="C22" s="6" t="s">
        <v>238</v>
      </c>
    </row>
    <row r="23" spans="1:3" ht="12.75">
      <c r="A23" s="37">
        <v>1552100</v>
      </c>
      <c r="B23" s="6" t="s">
        <v>322</v>
      </c>
      <c r="C23" s="6" t="s">
        <v>238</v>
      </c>
    </row>
    <row r="24" spans="1:3" ht="12.75">
      <c r="A24" s="37">
        <v>1562220</v>
      </c>
      <c r="B24" s="6" t="s">
        <v>241</v>
      </c>
      <c r="C24" s="6" t="s">
        <v>238</v>
      </c>
    </row>
    <row r="25" spans="1:3" ht="12.75">
      <c r="A25" s="37">
        <v>1596101</v>
      </c>
      <c r="B25" s="6" t="s">
        <v>323</v>
      </c>
      <c r="C25" s="6" t="s">
        <v>171</v>
      </c>
    </row>
    <row r="26" spans="1:3" ht="12.75">
      <c r="A26" s="37">
        <v>1596102</v>
      </c>
      <c r="B26" s="6" t="s">
        <v>324</v>
      </c>
      <c r="C26" s="6" t="s">
        <v>171</v>
      </c>
    </row>
    <row r="27" spans="1:3" ht="12.75">
      <c r="A27" s="37">
        <v>1596103</v>
      </c>
      <c r="B27" s="6" t="s">
        <v>325</v>
      </c>
      <c r="C27" s="6" t="s">
        <v>171</v>
      </c>
    </row>
    <row r="28" spans="1:3" ht="12.75">
      <c r="A28" s="37">
        <v>1596104</v>
      </c>
      <c r="B28" s="6" t="s">
        <v>326</v>
      </c>
      <c r="C28" s="6" t="s">
        <v>171</v>
      </c>
    </row>
    <row r="29" spans="1:3" ht="12.75">
      <c r="A29" s="37">
        <v>1596105</v>
      </c>
      <c r="B29" s="6" t="s">
        <v>327</v>
      </c>
      <c r="C29" s="6" t="s">
        <v>171</v>
      </c>
    </row>
    <row r="30" spans="1:3" ht="12.75">
      <c r="A30" s="37">
        <v>1598110</v>
      </c>
      <c r="B30" s="6" t="s">
        <v>328</v>
      </c>
      <c r="C30" s="6" t="s">
        <v>171</v>
      </c>
    </row>
    <row r="31" spans="1:3" ht="12.75">
      <c r="A31" s="37">
        <v>1598111</v>
      </c>
      <c r="B31" s="6" t="s">
        <v>329</v>
      </c>
      <c r="C31" s="6" t="s">
        <v>171</v>
      </c>
    </row>
    <row r="32" spans="1:3" ht="12.75">
      <c r="A32" s="37">
        <v>1598121</v>
      </c>
      <c r="B32" s="6" t="s">
        <v>330</v>
      </c>
      <c r="C32" s="6" t="s">
        <v>171</v>
      </c>
    </row>
    <row r="33" spans="1:3" ht="12.75">
      <c r="A33" s="37">
        <v>1598122</v>
      </c>
      <c r="B33" s="6" t="s">
        <v>331</v>
      </c>
      <c r="C33" s="6" t="s">
        <v>171</v>
      </c>
    </row>
  </sheetData>
  <sheetProtection password="EA52" sheet="1" objects="1" scenarios="1"/>
  <printOptions/>
  <pageMargins left="0.75" right="0.75" top="1" bottom="1"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2"/>
  <dimension ref="A1:B23"/>
  <sheetViews>
    <sheetView zoomScalePageLayoutView="0" workbookViewId="0" topLeftCell="A1">
      <selection activeCell="E8" sqref="E8"/>
    </sheetView>
  </sheetViews>
  <sheetFormatPr defaultColWidth="9.00390625" defaultRowHeight="12.75"/>
  <cols>
    <col min="1" max="1" width="68.00390625" style="42" customWidth="1"/>
    <col min="2" max="16384" width="9.125" style="42" customWidth="1"/>
  </cols>
  <sheetData>
    <row r="1" spans="1:2" ht="12.75">
      <c r="A1" s="41" t="s">
        <v>126</v>
      </c>
      <c r="B1" s="41" t="s">
        <v>125</v>
      </c>
    </row>
    <row r="2" spans="1:2" ht="12.75">
      <c r="A2" s="43" t="s">
        <v>127</v>
      </c>
      <c r="B2" s="43">
        <v>1511</v>
      </c>
    </row>
    <row r="3" spans="1:2" ht="12.75">
      <c r="A3" s="43" t="s">
        <v>128</v>
      </c>
      <c r="B3" s="43">
        <v>1512</v>
      </c>
    </row>
    <row r="4" spans="1:2" ht="12.75">
      <c r="A4" s="43" t="s">
        <v>129</v>
      </c>
      <c r="B4" s="43">
        <v>1520</v>
      </c>
    </row>
    <row r="5" spans="1:2" ht="12.75">
      <c r="A5" s="43" t="s">
        <v>130</v>
      </c>
      <c r="B5" s="43">
        <v>1533</v>
      </c>
    </row>
    <row r="6" spans="1:2" ht="12.75">
      <c r="A6" s="43" t="s">
        <v>131</v>
      </c>
      <c r="B6" s="43">
        <v>1541</v>
      </c>
    </row>
    <row r="7" spans="1:2" ht="12.75">
      <c r="A7" s="43" t="s">
        <v>132</v>
      </c>
      <c r="B7" s="43">
        <v>1551</v>
      </c>
    </row>
    <row r="8" spans="1:2" ht="12.75">
      <c r="A8" s="43" t="s">
        <v>133</v>
      </c>
      <c r="B8" s="43">
        <v>1561</v>
      </c>
    </row>
    <row r="9" spans="1:2" ht="12.75">
      <c r="A9" s="43" t="s">
        <v>134</v>
      </c>
      <c r="B9" s="43">
        <v>1562</v>
      </c>
    </row>
    <row r="10" spans="1:2" ht="12.75">
      <c r="A10" s="43" t="s">
        <v>135</v>
      </c>
      <c r="B10" s="43">
        <v>1581</v>
      </c>
    </row>
    <row r="11" spans="1:2" ht="12.75">
      <c r="A11" s="43" t="s">
        <v>136</v>
      </c>
      <c r="B11" s="43">
        <v>1583</v>
      </c>
    </row>
    <row r="12" spans="1:2" ht="12.75">
      <c r="A12" s="43" t="s">
        <v>366</v>
      </c>
      <c r="B12" s="43">
        <v>1584</v>
      </c>
    </row>
    <row r="13" spans="1:2" ht="12.75">
      <c r="A13" s="43" t="s">
        <v>137</v>
      </c>
      <c r="B13" s="43">
        <v>1591</v>
      </c>
    </row>
    <row r="14" spans="1:2" ht="12.75">
      <c r="A14" s="43" t="s">
        <v>138</v>
      </c>
      <c r="B14" s="43">
        <v>1593</v>
      </c>
    </row>
    <row r="15" spans="1:2" ht="12.75">
      <c r="A15" s="43" t="s">
        <v>139</v>
      </c>
      <c r="B15" s="43">
        <v>1596</v>
      </c>
    </row>
    <row r="16" spans="1:2" ht="12.75">
      <c r="A16" s="43" t="s">
        <v>140</v>
      </c>
      <c r="B16" s="43">
        <v>1598</v>
      </c>
    </row>
    <row r="17" spans="1:2" ht="12.75">
      <c r="A17" s="43" t="s">
        <v>141</v>
      </c>
      <c r="B17" s="43">
        <v>1599</v>
      </c>
    </row>
    <row r="18" spans="1:2" ht="12.75">
      <c r="A18" s="43" t="s">
        <v>142</v>
      </c>
      <c r="B18" s="43">
        <v>1600</v>
      </c>
    </row>
    <row r="19" spans="1:2" ht="12.75">
      <c r="A19" s="43" t="s">
        <v>143</v>
      </c>
      <c r="B19" s="43">
        <v>2451</v>
      </c>
    </row>
    <row r="20" spans="1:2" ht="12.75">
      <c r="A20" s="43" t="s">
        <v>144</v>
      </c>
      <c r="B20" s="43">
        <v>2452</v>
      </c>
    </row>
    <row r="21" spans="1:2" ht="12.75">
      <c r="A21" s="43" t="s">
        <v>145</v>
      </c>
      <c r="B21" s="43">
        <v>2953</v>
      </c>
    </row>
    <row r="22" spans="1:2" ht="12.75">
      <c r="A22" s="43" t="s">
        <v>146</v>
      </c>
      <c r="B22" s="43">
        <v>7300</v>
      </c>
    </row>
    <row r="23" spans="1:2" ht="12.75">
      <c r="A23" s="43" t="s">
        <v>147</v>
      </c>
      <c r="B23" s="43">
        <v>7420</v>
      </c>
    </row>
  </sheetData>
  <sheetProtection password="EA52" sheet="1" objects="1" scenarios="1"/>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wshPodpis">
    <pageSetUpPr fitToPage="1"/>
  </sheetPr>
  <dimension ref="A1:A1"/>
  <sheetViews>
    <sheetView zoomScalePageLayoutView="0" workbookViewId="0" topLeftCell="A1">
      <selection activeCell="E8" sqref="E8"/>
    </sheetView>
  </sheetViews>
  <sheetFormatPr defaultColWidth="9.00390625" defaultRowHeight="12.75"/>
  <cols>
    <col min="1" max="1" width="56.25390625" style="0" customWidth="1"/>
    <col min="2" max="2" width="7.25390625" style="0" customWidth="1"/>
    <col min="3" max="10" width="15.00390625" style="0" customWidth="1"/>
  </cols>
  <sheetData>
    <row r="3" ht="15.75" customHeight="1"/>
  </sheetData>
  <sheetProtection/>
  <printOptions/>
  <pageMargins left="0.3937007874015748" right="0.3937007874015748" top="0.3937007874015748" bottom="0.5905511811023623" header="0.3937007874015748" footer="0.3937007874015748"/>
  <pageSetup fitToHeight="30" fitToWidth="1" horizontalDpi="600" verticalDpi="600" orientation="landscape"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codeName="Sheet5"/>
  <dimension ref="A1:K66"/>
  <sheetViews>
    <sheetView showFormulas="1" zoomScalePageLayoutView="0" workbookViewId="0" topLeftCell="A11">
      <selection activeCell="J33" sqref="J33"/>
    </sheetView>
  </sheetViews>
  <sheetFormatPr defaultColWidth="9.00390625" defaultRowHeight="12.75"/>
  <cols>
    <col min="1" max="1" width="1.75390625" style="62" customWidth="1"/>
    <col min="2" max="2" width="3.125" style="62" customWidth="1"/>
    <col min="3" max="3" width="2.75390625" style="62" customWidth="1"/>
    <col min="4" max="4" width="6.00390625" style="60" bestFit="1" customWidth="1"/>
    <col min="5" max="5" width="4.375" style="60" bestFit="1" customWidth="1"/>
    <col min="6" max="6" width="2.375" style="60" customWidth="1"/>
    <col min="7" max="7" width="2.875" style="60" customWidth="1"/>
    <col min="8" max="8" width="9.375" style="60" bestFit="1" customWidth="1"/>
    <col min="9" max="9" width="11.25390625" style="60" customWidth="1"/>
    <col min="10" max="10" width="11.625" style="60" customWidth="1"/>
    <col min="11" max="11" width="17.125" style="60" customWidth="1"/>
  </cols>
  <sheetData>
    <row r="1" spans="1:11" ht="12.75">
      <c r="A1" s="63" t="s">
        <v>622</v>
      </c>
      <c r="B1" s="63" t="s">
        <v>623</v>
      </c>
      <c r="C1" s="63" t="s">
        <v>624</v>
      </c>
      <c r="D1" s="61" t="s">
        <v>625</v>
      </c>
      <c r="E1" s="61" t="s">
        <v>626</v>
      </c>
      <c r="F1" s="61" t="s">
        <v>627</v>
      </c>
      <c r="G1" s="61" t="s">
        <v>628</v>
      </c>
      <c r="H1" s="61" t="s">
        <v>629</v>
      </c>
      <c r="I1" s="61" t="s">
        <v>630</v>
      </c>
      <c r="J1" s="61" t="s">
        <v>631</v>
      </c>
      <c r="K1" s="61" t="s">
        <v>632</v>
      </c>
    </row>
    <row r="2" spans="1:11" ht="12.75">
      <c r="A2" s="62">
        <v>2</v>
      </c>
      <c r="B2" s="62">
        <v>1</v>
      </c>
      <c r="C2" s="62">
        <v>2</v>
      </c>
      <c r="D2" s="60" t="s">
        <v>633</v>
      </c>
      <c r="E2" s="60" t="s">
        <v>634</v>
      </c>
      <c r="F2" s="60" t="s">
        <v>1</v>
      </c>
      <c r="G2" s="60" t="s">
        <v>1</v>
      </c>
      <c r="H2" s="86">
        <f>R185011</f>
        <v>0</v>
      </c>
      <c r="I2" s="86">
        <f>R185031-(R185021)</f>
        <v>0</v>
      </c>
      <c r="J2" s="60" t="s">
        <v>635</v>
      </c>
      <c r="K2" s="60" t="s">
        <v>636</v>
      </c>
    </row>
    <row r="3" spans="1:11" ht="12.75">
      <c r="A3" s="62">
        <v>2</v>
      </c>
      <c r="B3" s="62">
        <v>1</v>
      </c>
      <c r="C3" s="62">
        <v>2</v>
      </c>
      <c r="D3" s="60" t="s">
        <v>633</v>
      </c>
      <c r="E3" s="60" t="s">
        <v>634</v>
      </c>
      <c r="F3" s="60" t="s">
        <v>1</v>
      </c>
      <c r="G3" s="60" t="s">
        <v>1</v>
      </c>
      <c r="H3" s="86">
        <f>R185012</f>
        <v>0</v>
      </c>
      <c r="I3" s="86">
        <f>R185032-(R185022)</f>
        <v>0</v>
      </c>
      <c r="J3" s="60" t="s">
        <v>637</v>
      </c>
      <c r="K3" s="60" t="s">
        <v>638</v>
      </c>
    </row>
    <row r="4" spans="1:11" ht="12.75">
      <c r="A4" s="62">
        <v>3</v>
      </c>
      <c r="B4" s="62">
        <v>1</v>
      </c>
      <c r="C4" s="62">
        <v>2</v>
      </c>
      <c r="D4" s="60" t="s">
        <v>639</v>
      </c>
      <c r="E4" s="60" t="s">
        <v>634</v>
      </c>
      <c r="F4" s="60" t="s">
        <v>7</v>
      </c>
      <c r="G4" s="60" t="s">
        <v>7</v>
      </c>
      <c r="H4" s="86">
        <f>R185021</f>
        <v>0</v>
      </c>
      <c r="I4" s="86">
        <f>R185081</f>
        <v>0</v>
      </c>
      <c r="J4" s="60" t="s">
        <v>640</v>
      </c>
      <c r="K4" s="60" t="s">
        <v>641</v>
      </c>
    </row>
    <row r="5" spans="1:11" ht="12.75">
      <c r="A5" s="62">
        <v>3</v>
      </c>
      <c r="B5" s="62">
        <v>1</v>
      </c>
      <c r="C5" s="62">
        <v>2</v>
      </c>
      <c r="D5" s="60" t="s">
        <v>639</v>
      </c>
      <c r="E5" s="60" t="s">
        <v>634</v>
      </c>
      <c r="F5" s="60" t="s">
        <v>7</v>
      </c>
      <c r="G5" s="60" t="s">
        <v>7</v>
      </c>
      <c r="H5" s="86">
        <f>R185022</f>
        <v>0</v>
      </c>
      <c r="I5" s="86">
        <f>R185082</f>
        <v>0</v>
      </c>
      <c r="J5" s="60" t="s">
        <v>642</v>
      </c>
      <c r="K5" s="60" t="s">
        <v>643</v>
      </c>
    </row>
    <row r="6" spans="1:11" ht="12.75">
      <c r="A6" s="62">
        <v>3</v>
      </c>
      <c r="B6" s="62">
        <v>1</v>
      </c>
      <c r="C6" s="62">
        <v>2</v>
      </c>
      <c r="D6" s="60" t="s">
        <v>639</v>
      </c>
      <c r="E6" s="60" t="s">
        <v>634</v>
      </c>
      <c r="F6" s="60" t="s">
        <v>3</v>
      </c>
      <c r="G6" s="60" t="s">
        <v>3</v>
      </c>
      <c r="H6" s="86">
        <f>R185031</f>
        <v>0</v>
      </c>
      <c r="I6" s="86">
        <f>R185041</f>
        <v>0</v>
      </c>
      <c r="J6" s="60" t="s">
        <v>644</v>
      </c>
      <c r="K6" s="60" t="s">
        <v>645</v>
      </c>
    </row>
    <row r="7" spans="1:11" ht="12.75">
      <c r="A7" s="62">
        <v>3</v>
      </c>
      <c r="B7" s="62">
        <v>1</v>
      </c>
      <c r="C7" s="62">
        <v>2</v>
      </c>
      <c r="D7" s="60" t="s">
        <v>639</v>
      </c>
      <c r="E7" s="60" t="s">
        <v>634</v>
      </c>
      <c r="F7" s="60" t="s">
        <v>3</v>
      </c>
      <c r="G7" s="60" t="s">
        <v>3</v>
      </c>
      <c r="H7" s="86">
        <f>R185032</f>
        <v>0</v>
      </c>
      <c r="I7" s="86">
        <f>R185042</f>
        <v>0</v>
      </c>
      <c r="J7" s="60" t="s">
        <v>646</v>
      </c>
      <c r="K7" s="60" t="s">
        <v>647</v>
      </c>
    </row>
    <row r="8" spans="1:11" ht="12.75">
      <c r="A8" s="62">
        <v>3</v>
      </c>
      <c r="B8" s="62">
        <v>1</v>
      </c>
      <c r="C8" s="62">
        <v>2</v>
      </c>
      <c r="D8" s="60" t="s">
        <v>639</v>
      </c>
      <c r="E8" s="60" t="s">
        <v>634</v>
      </c>
      <c r="F8" s="60" t="s">
        <v>6</v>
      </c>
      <c r="G8" s="60" t="s">
        <v>6</v>
      </c>
      <c r="H8" s="86">
        <f>R185031</f>
        <v>0</v>
      </c>
      <c r="I8" s="86">
        <f>R185071</f>
        <v>0</v>
      </c>
      <c r="J8" s="60" t="s">
        <v>648</v>
      </c>
      <c r="K8" s="60" t="s">
        <v>649</v>
      </c>
    </row>
    <row r="9" spans="1:11" ht="12.75">
      <c r="A9" s="62">
        <v>3</v>
      </c>
      <c r="B9" s="62">
        <v>1</v>
      </c>
      <c r="C9" s="62">
        <v>2</v>
      </c>
      <c r="D9" s="60" t="s">
        <v>639</v>
      </c>
      <c r="E9" s="60" t="s">
        <v>634</v>
      </c>
      <c r="F9" s="60" t="s">
        <v>6</v>
      </c>
      <c r="G9" s="60" t="s">
        <v>6</v>
      </c>
      <c r="H9" s="86">
        <f>R185032</f>
        <v>0</v>
      </c>
      <c r="I9" s="86">
        <f>R185072</f>
        <v>0</v>
      </c>
      <c r="J9" s="60" t="s">
        <v>650</v>
      </c>
      <c r="K9" s="60" t="s">
        <v>651</v>
      </c>
    </row>
    <row r="10" spans="1:11" ht="12.75">
      <c r="A10" s="62">
        <v>3</v>
      </c>
      <c r="B10" s="62">
        <v>1</v>
      </c>
      <c r="C10" s="62">
        <v>2</v>
      </c>
      <c r="D10" s="60" t="s">
        <v>639</v>
      </c>
      <c r="E10" s="60" t="s">
        <v>634</v>
      </c>
      <c r="F10" s="60" t="s">
        <v>4</v>
      </c>
      <c r="G10" s="60" t="s">
        <v>4</v>
      </c>
      <c r="H10" s="86">
        <f>R185041</f>
        <v>0</v>
      </c>
      <c r="I10" s="86">
        <f>R185051</f>
        <v>0</v>
      </c>
      <c r="J10" s="60" t="s">
        <v>652</v>
      </c>
      <c r="K10" s="60" t="s">
        <v>653</v>
      </c>
    </row>
    <row r="11" spans="1:11" ht="12.75">
      <c r="A11" s="62">
        <v>3</v>
      </c>
      <c r="B11" s="62">
        <v>1</v>
      </c>
      <c r="C11" s="62">
        <v>2</v>
      </c>
      <c r="D11" s="60" t="s">
        <v>639</v>
      </c>
      <c r="E11" s="60" t="s">
        <v>634</v>
      </c>
      <c r="F11" s="60" t="s">
        <v>4</v>
      </c>
      <c r="G11" s="60" t="s">
        <v>4</v>
      </c>
      <c r="H11" s="86">
        <f>R185042</f>
        <v>0</v>
      </c>
      <c r="I11" s="86">
        <f>R185052</f>
        <v>0</v>
      </c>
      <c r="J11" s="60" t="s">
        <v>654</v>
      </c>
      <c r="K11" s="60" t="s">
        <v>655</v>
      </c>
    </row>
    <row r="12" spans="1:11" ht="12.75">
      <c r="A12" s="62">
        <v>3</v>
      </c>
      <c r="B12" s="62">
        <v>1</v>
      </c>
      <c r="C12" s="62">
        <v>2</v>
      </c>
      <c r="D12" s="60" t="s">
        <v>639</v>
      </c>
      <c r="E12" s="60" t="s">
        <v>656</v>
      </c>
      <c r="F12" s="60" t="s">
        <v>1</v>
      </c>
      <c r="G12" s="60" t="s">
        <v>7</v>
      </c>
      <c r="H12" s="86">
        <f>R187011</f>
        <v>0</v>
      </c>
      <c r="I12" s="86">
        <f>R187021+R187081</f>
        <v>0</v>
      </c>
      <c r="J12" s="60" t="s">
        <v>657</v>
      </c>
      <c r="K12" s="60" t="s">
        <v>658</v>
      </c>
    </row>
    <row r="13" spans="1:11" ht="12.75">
      <c r="A13" s="62">
        <v>3</v>
      </c>
      <c r="B13" s="62">
        <v>1</v>
      </c>
      <c r="C13" s="62">
        <v>2</v>
      </c>
      <c r="D13" s="60" t="s">
        <v>639</v>
      </c>
      <c r="E13" s="60" t="s">
        <v>656</v>
      </c>
      <c r="F13" s="60" t="s">
        <v>1</v>
      </c>
      <c r="G13" s="60" t="s">
        <v>7</v>
      </c>
      <c r="H13" s="86">
        <f>R187012</f>
        <v>0</v>
      </c>
      <c r="I13" s="86">
        <f>R187022+R187082</f>
        <v>0</v>
      </c>
      <c r="J13" s="60" t="s">
        <v>659</v>
      </c>
      <c r="K13" s="60" t="s">
        <v>660</v>
      </c>
    </row>
    <row r="14" spans="1:11" ht="12.75">
      <c r="A14" s="62">
        <v>3</v>
      </c>
      <c r="B14" s="62">
        <v>1</v>
      </c>
      <c r="C14" s="62">
        <v>2</v>
      </c>
      <c r="D14" s="60" t="s">
        <v>639</v>
      </c>
      <c r="E14" s="60" t="s">
        <v>656</v>
      </c>
      <c r="F14" s="60" t="s">
        <v>1</v>
      </c>
      <c r="G14" s="60" t="s">
        <v>1</v>
      </c>
      <c r="H14" s="86">
        <f>R187011</f>
        <v>0</v>
      </c>
      <c r="I14" s="86">
        <f>R187021</f>
        <v>0</v>
      </c>
      <c r="J14" s="60" t="s">
        <v>657</v>
      </c>
      <c r="K14" s="60" t="s">
        <v>661</v>
      </c>
    </row>
    <row r="15" spans="1:11" ht="12.75">
      <c r="A15" s="62">
        <v>3</v>
      </c>
      <c r="B15" s="62">
        <v>1</v>
      </c>
      <c r="C15" s="62">
        <v>2</v>
      </c>
      <c r="D15" s="60" t="s">
        <v>639</v>
      </c>
      <c r="E15" s="60" t="s">
        <v>656</v>
      </c>
      <c r="F15" s="60" t="s">
        <v>1</v>
      </c>
      <c r="G15" s="60" t="s">
        <v>1</v>
      </c>
      <c r="H15" s="86">
        <f>R187012</f>
        <v>0</v>
      </c>
      <c r="I15" s="86">
        <f>R187022</f>
        <v>0</v>
      </c>
      <c r="J15" s="60" t="s">
        <v>659</v>
      </c>
      <c r="K15" s="60" t="s">
        <v>662</v>
      </c>
    </row>
    <row r="16" spans="1:11" ht="12.75">
      <c r="A16" s="62">
        <v>3</v>
      </c>
      <c r="B16" s="62">
        <v>1</v>
      </c>
      <c r="C16" s="62">
        <v>2</v>
      </c>
      <c r="D16" s="60" t="s">
        <v>639</v>
      </c>
      <c r="E16" s="60" t="s">
        <v>656</v>
      </c>
      <c r="F16" s="60" t="s">
        <v>3</v>
      </c>
      <c r="G16" s="60" t="s">
        <v>3</v>
      </c>
      <c r="H16" s="86">
        <f>R187021</f>
        <v>0</v>
      </c>
      <c r="I16" s="86">
        <f>R187041</f>
        <v>0</v>
      </c>
      <c r="J16" s="60" t="s">
        <v>663</v>
      </c>
      <c r="K16" s="60" t="s">
        <v>664</v>
      </c>
    </row>
    <row r="17" spans="1:11" ht="12.75">
      <c r="A17" s="62">
        <v>3</v>
      </c>
      <c r="B17" s="62">
        <v>1</v>
      </c>
      <c r="C17" s="62">
        <v>2</v>
      </c>
      <c r="D17" s="60" t="s">
        <v>639</v>
      </c>
      <c r="E17" s="60" t="s">
        <v>656</v>
      </c>
      <c r="F17" s="60" t="s">
        <v>3</v>
      </c>
      <c r="G17" s="60" t="s">
        <v>3</v>
      </c>
      <c r="H17" s="86">
        <f>R187022</f>
        <v>0</v>
      </c>
      <c r="I17" s="86">
        <f>R187042</f>
        <v>0</v>
      </c>
      <c r="J17" s="60" t="s">
        <v>665</v>
      </c>
      <c r="K17" s="60" t="s">
        <v>666</v>
      </c>
    </row>
    <row r="18" spans="1:11" ht="12.75">
      <c r="A18" s="62">
        <v>3</v>
      </c>
      <c r="B18" s="62">
        <v>1</v>
      </c>
      <c r="C18" s="62">
        <v>2</v>
      </c>
      <c r="D18" s="60" t="s">
        <v>639</v>
      </c>
      <c r="E18" s="60" t="s">
        <v>656</v>
      </c>
      <c r="F18" s="60" t="s">
        <v>4</v>
      </c>
      <c r="G18" s="60" t="s">
        <v>5</v>
      </c>
      <c r="H18" s="86">
        <f>R187041</f>
        <v>0</v>
      </c>
      <c r="I18" s="86">
        <f>R187051+R187061</f>
        <v>0</v>
      </c>
      <c r="J18" s="60" t="s">
        <v>667</v>
      </c>
      <c r="K18" s="60" t="s">
        <v>668</v>
      </c>
    </row>
    <row r="19" spans="1:11" ht="12.75">
      <c r="A19" s="62">
        <v>3</v>
      </c>
      <c r="B19" s="62">
        <v>1</v>
      </c>
      <c r="C19" s="62">
        <v>2</v>
      </c>
      <c r="D19" s="60" t="s">
        <v>639</v>
      </c>
      <c r="E19" s="60" t="s">
        <v>656</v>
      </c>
      <c r="F19" s="60" t="s">
        <v>4</v>
      </c>
      <c r="G19" s="60" t="s">
        <v>5</v>
      </c>
      <c r="H19" s="86">
        <f>R187042</f>
        <v>0</v>
      </c>
      <c r="I19" s="86">
        <f>R187052+R187062</f>
        <v>0</v>
      </c>
      <c r="J19" s="60" t="s">
        <v>669</v>
      </c>
      <c r="K19" s="60" t="s">
        <v>670</v>
      </c>
    </row>
    <row r="20" spans="1:11" ht="12.75">
      <c r="A20" s="62">
        <v>3</v>
      </c>
      <c r="B20" s="62">
        <v>1</v>
      </c>
      <c r="C20" s="62">
        <v>2</v>
      </c>
      <c r="D20" s="60" t="s">
        <v>639</v>
      </c>
      <c r="E20" s="60" t="s">
        <v>656</v>
      </c>
      <c r="F20" s="60" t="s">
        <v>8</v>
      </c>
      <c r="G20" s="60" t="s">
        <v>10</v>
      </c>
      <c r="H20" s="86">
        <f>R187081</f>
        <v>0</v>
      </c>
      <c r="I20" s="86">
        <f>R187091+R187101+R187111</f>
        <v>0</v>
      </c>
      <c r="J20" s="60" t="s">
        <v>671</v>
      </c>
      <c r="K20" s="60" t="s">
        <v>672</v>
      </c>
    </row>
    <row r="21" spans="1:11" ht="12.75">
      <c r="A21" s="62">
        <v>3</v>
      </c>
      <c r="B21" s="62">
        <v>1</v>
      </c>
      <c r="C21" s="62">
        <v>2</v>
      </c>
      <c r="D21" s="60" t="s">
        <v>639</v>
      </c>
      <c r="E21" s="60" t="s">
        <v>656</v>
      </c>
      <c r="F21" s="60" t="s">
        <v>8</v>
      </c>
      <c r="G21" s="60" t="s">
        <v>10</v>
      </c>
      <c r="H21" s="86">
        <f>R187082</f>
        <v>0</v>
      </c>
      <c r="I21" s="86">
        <f>R187092+R187102+R187112</f>
        <v>0</v>
      </c>
      <c r="J21" s="60" t="s">
        <v>673</v>
      </c>
      <c r="K21" s="60" t="s">
        <v>674</v>
      </c>
    </row>
    <row r="22" spans="1:11" ht="12.75">
      <c r="A22" s="62">
        <v>2</v>
      </c>
      <c r="B22" s="62">
        <v>1</v>
      </c>
      <c r="C22" s="62">
        <v>2</v>
      </c>
      <c r="D22" s="60" t="s">
        <v>633</v>
      </c>
      <c r="E22" s="60" t="s">
        <v>656</v>
      </c>
      <c r="F22" s="60" t="s">
        <v>11</v>
      </c>
      <c r="G22" s="60" t="s">
        <v>12</v>
      </c>
      <c r="H22" s="86">
        <f>R187111</f>
        <v>0</v>
      </c>
      <c r="I22" s="86">
        <f>R187121+R187131</f>
        <v>0</v>
      </c>
      <c r="J22" s="60" t="s">
        <v>675</v>
      </c>
      <c r="K22" s="60" t="s">
        <v>676</v>
      </c>
    </row>
    <row r="23" spans="1:11" ht="12.75">
      <c r="A23" s="62">
        <v>2</v>
      </c>
      <c r="B23" s="62">
        <v>1</v>
      </c>
      <c r="C23" s="62">
        <v>2</v>
      </c>
      <c r="D23" s="60" t="s">
        <v>633</v>
      </c>
      <c r="E23" s="60" t="s">
        <v>656</v>
      </c>
      <c r="F23" s="60" t="s">
        <v>11</v>
      </c>
      <c r="G23" s="60" t="s">
        <v>12</v>
      </c>
      <c r="H23" s="86">
        <f>R187112</f>
        <v>0</v>
      </c>
      <c r="I23" s="86">
        <f>R187122+R187132</f>
        <v>0</v>
      </c>
      <c r="J23" s="60" t="s">
        <v>677</v>
      </c>
      <c r="K23" s="60" t="s">
        <v>678</v>
      </c>
    </row>
    <row r="24" spans="1:11" ht="12.75">
      <c r="A24" s="62">
        <v>3</v>
      </c>
      <c r="B24" s="62">
        <v>1</v>
      </c>
      <c r="C24" s="62">
        <v>2</v>
      </c>
      <c r="D24" s="60" t="s">
        <v>639</v>
      </c>
      <c r="E24" s="60" t="s">
        <v>656</v>
      </c>
      <c r="F24" s="60" t="s">
        <v>18</v>
      </c>
      <c r="G24" s="60" t="s">
        <v>18</v>
      </c>
      <c r="H24" s="86">
        <f>R187181</f>
        <v>0</v>
      </c>
      <c r="I24" s="86">
        <f>R187191</f>
        <v>0</v>
      </c>
      <c r="J24" s="60" t="s">
        <v>679</v>
      </c>
      <c r="K24" s="60" t="s">
        <v>680</v>
      </c>
    </row>
    <row r="25" spans="1:11" ht="12.75">
      <c r="A25" s="62">
        <v>3</v>
      </c>
      <c r="B25" s="62">
        <v>1</v>
      </c>
      <c r="C25" s="62">
        <v>2</v>
      </c>
      <c r="D25" s="60" t="s">
        <v>639</v>
      </c>
      <c r="E25" s="60" t="s">
        <v>656</v>
      </c>
      <c r="F25" s="60" t="s">
        <v>18</v>
      </c>
      <c r="G25" s="60" t="s">
        <v>18</v>
      </c>
      <c r="H25" s="86">
        <f>R187182</f>
        <v>0</v>
      </c>
      <c r="I25" s="86">
        <f>R187192</f>
        <v>0</v>
      </c>
      <c r="J25" s="60" t="s">
        <v>681</v>
      </c>
      <c r="K25" s="60" t="s">
        <v>682</v>
      </c>
    </row>
    <row r="26" spans="1:11" ht="12.75">
      <c r="A26" s="62">
        <v>3</v>
      </c>
      <c r="B26" s="62">
        <v>1</v>
      </c>
      <c r="C26" s="62">
        <v>2</v>
      </c>
      <c r="D26" s="60" t="s">
        <v>639</v>
      </c>
      <c r="E26" s="60" t="s">
        <v>656</v>
      </c>
      <c r="F26" s="60" t="s">
        <v>20</v>
      </c>
      <c r="G26" s="60" t="s">
        <v>22</v>
      </c>
      <c r="H26" s="86">
        <f>R187201</f>
        <v>0</v>
      </c>
      <c r="I26" s="86">
        <f>R187211+R187221+R187231+R187241</f>
        <v>0</v>
      </c>
      <c r="J26" s="60" t="s">
        <v>683</v>
      </c>
      <c r="K26" s="60" t="s">
        <v>810</v>
      </c>
    </row>
    <row r="27" spans="1:11" ht="12.75">
      <c r="A27" s="62">
        <v>3</v>
      </c>
      <c r="B27" s="62">
        <v>1</v>
      </c>
      <c r="C27" s="62">
        <v>2</v>
      </c>
      <c r="D27" s="60" t="s">
        <v>639</v>
      </c>
      <c r="E27" s="60" t="s">
        <v>656</v>
      </c>
      <c r="F27" s="60" t="s">
        <v>20</v>
      </c>
      <c r="G27" s="60" t="s">
        <v>22</v>
      </c>
      <c r="H27" s="86">
        <f>R187202</f>
        <v>0</v>
      </c>
      <c r="I27" s="86">
        <f>R187212+R187222+R187232+R187242</f>
        <v>0</v>
      </c>
      <c r="J27" s="60" t="s">
        <v>684</v>
      </c>
      <c r="K27" s="60" t="s">
        <v>811</v>
      </c>
    </row>
    <row r="28" spans="1:11" ht="12.75">
      <c r="A28" s="62">
        <v>3</v>
      </c>
      <c r="B28" s="62">
        <v>1</v>
      </c>
      <c r="C28" s="62">
        <v>2</v>
      </c>
      <c r="D28" s="60" t="s">
        <v>639</v>
      </c>
      <c r="E28" s="60" t="s">
        <v>685</v>
      </c>
      <c r="F28" s="60" t="s">
        <v>1</v>
      </c>
      <c r="G28" s="60" t="s">
        <v>1</v>
      </c>
      <c r="H28" s="86">
        <f>R188011</f>
        <v>0</v>
      </c>
      <c r="I28" s="86">
        <f>R188021</f>
        <v>0</v>
      </c>
      <c r="J28" s="60" t="s">
        <v>686</v>
      </c>
      <c r="K28" s="60" t="s">
        <v>687</v>
      </c>
    </row>
    <row r="29" spans="1:11" ht="12.75">
      <c r="A29" s="62">
        <v>3</v>
      </c>
      <c r="B29" s="62">
        <v>1</v>
      </c>
      <c r="C29" s="62">
        <v>2</v>
      </c>
      <c r="D29" s="60" t="s">
        <v>639</v>
      </c>
      <c r="E29" s="60" t="s">
        <v>685</v>
      </c>
      <c r="F29" s="60" t="s">
        <v>1</v>
      </c>
      <c r="G29" s="60" t="s">
        <v>1</v>
      </c>
      <c r="H29" s="86">
        <f>R188012</f>
        <v>0</v>
      </c>
      <c r="I29" s="86">
        <f>R188022</f>
        <v>0</v>
      </c>
      <c r="J29" s="60" t="s">
        <v>688</v>
      </c>
      <c r="K29" s="60" t="s">
        <v>689</v>
      </c>
    </row>
    <row r="30" spans="1:11" ht="12.75">
      <c r="A30" s="62">
        <v>3</v>
      </c>
      <c r="B30" s="62">
        <v>1</v>
      </c>
      <c r="C30" s="62">
        <v>2</v>
      </c>
      <c r="D30" s="60" t="s">
        <v>639</v>
      </c>
      <c r="E30" s="60" t="s">
        <v>685</v>
      </c>
      <c r="F30" s="60" t="s">
        <v>3</v>
      </c>
      <c r="G30" s="60" t="s">
        <v>3</v>
      </c>
      <c r="H30" s="86">
        <f>R188011</f>
        <v>0</v>
      </c>
      <c r="I30" s="86">
        <f>R188041</f>
        <v>0</v>
      </c>
      <c r="J30" s="60" t="s">
        <v>686</v>
      </c>
      <c r="K30" s="60" t="s">
        <v>690</v>
      </c>
    </row>
    <row r="31" spans="1:11" ht="12.75">
      <c r="A31" s="62">
        <v>3</v>
      </c>
      <c r="B31" s="62">
        <v>1</v>
      </c>
      <c r="C31" s="62">
        <v>2</v>
      </c>
      <c r="D31" s="60" t="s">
        <v>639</v>
      </c>
      <c r="E31" s="60" t="s">
        <v>685</v>
      </c>
      <c r="F31" s="60" t="s">
        <v>3</v>
      </c>
      <c r="G31" s="60" t="s">
        <v>3</v>
      </c>
      <c r="H31" s="86">
        <f>R188012</f>
        <v>0</v>
      </c>
      <c r="I31" s="86">
        <f>R188042</f>
        <v>0</v>
      </c>
      <c r="J31" s="60" t="s">
        <v>688</v>
      </c>
      <c r="K31" s="60" t="s">
        <v>691</v>
      </c>
    </row>
    <row r="32" spans="1:11" ht="12.75">
      <c r="A32" s="62">
        <v>3</v>
      </c>
      <c r="B32" s="62">
        <v>1</v>
      </c>
      <c r="C32" s="62">
        <v>2</v>
      </c>
      <c r="D32" s="60" t="s">
        <v>639</v>
      </c>
      <c r="E32" s="60" t="s">
        <v>685</v>
      </c>
      <c r="F32" s="60" t="s">
        <v>4</v>
      </c>
      <c r="G32" s="60" t="s">
        <v>7</v>
      </c>
      <c r="H32" s="86">
        <f>R188011</f>
        <v>0</v>
      </c>
      <c r="I32" s="86">
        <f>R188051+R188061+R188071+R188081</f>
        <v>0</v>
      </c>
      <c r="J32" s="60" t="s">
        <v>686</v>
      </c>
      <c r="K32" s="60" t="s">
        <v>692</v>
      </c>
    </row>
    <row r="33" spans="1:11" ht="12.75">
      <c r="A33" s="62">
        <v>3</v>
      </c>
      <c r="B33" s="62">
        <v>1</v>
      </c>
      <c r="C33" s="62">
        <v>2</v>
      </c>
      <c r="D33" s="60" t="s">
        <v>639</v>
      </c>
      <c r="E33" s="60" t="s">
        <v>685</v>
      </c>
      <c r="F33" s="60" t="s">
        <v>4</v>
      </c>
      <c r="G33" s="60" t="s">
        <v>7</v>
      </c>
      <c r="H33" s="86">
        <f>R188012</f>
        <v>0</v>
      </c>
      <c r="I33" s="86">
        <f>R188052+R188062+R188072+R188082</f>
        <v>0</v>
      </c>
      <c r="J33" s="60" t="s">
        <v>688</v>
      </c>
      <c r="K33" s="60" t="s">
        <v>693</v>
      </c>
    </row>
    <row r="34" spans="1:11" ht="12.75">
      <c r="A34" s="62">
        <v>3</v>
      </c>
      <c r="B34" s="62">
        <v>1</v>
      </c>
      <c r="C34" s="62">
        <v>2</v>
      </c>
      <c r="D34" s="60" t="s">
        <v>639</v>
      </c>
      <c r="E34" s="60" t="s">
        <v>685</v>
      </c>
      <c r="F34" s="60" t="s">
        <v>9</v>
      </c>
      <c r="G34" s="60" t="s">
        <v>16</v>
      </c>
      <c r="H34" s="86">
        <f>R188011</f>
        <v>0</v>
      </c>
      <c r="I34" s="86">
        <f>(R188101+R188111+R188131+R188151+R188161+R188171)-30</f>
        <v>-30</v>
      </c>
      <c r="J34" s="60" t="s">
        <v>686</v>
      </c>
      <c r="K34" s="60" t="s">
        <v>694</v>
      </c>
    </row>
    <row r="35" spans="1:11" ht="12.75">
      <c r="A35" s="62">
        <v>3</v>
      </c>
      <c r="B35" s="62">
        <v>1</v>
      </c>
      <c r="C35" s="62">
        <v>2</v>
      </c>
      <c r="D35" s="60" t="s">
        <v>639</v>
      </c>
      <c r="E35" s="60" t="s">
        <v>685</v>
      </c>
      <c r="F35" s="60" t="s">
        <v>9</v>
      </c>
      <c r="G35" s="60" t="s">
        <v>16</v>
      </c>
      <c r="H35" s="86">
        <f>R188012</f>
        <v>0</v>
      </c>
      <c r="I35" s="86">
        <f>(R188102+R188112+R188132+R188152+R188162+R188172)-30</f>
        <v>-30</v>
      </c>
      <c r="J35" s="60" t="s">
        <v>688</v>
      </c>
      <c r="K35" s="60" t="s">
        <v>695</v>
      </c>
    </row>
    <row r="36" spans="1:11" s="95" customFormat="1" ht="12.75">
      <c r="A36" s="92">
        <v>3</v>
      </c>
      <c r="B36" s="92">
        <v>1</v>
      </c>
      <c r="C36" s="92">
        <v>2</v>
      </c>
      <c r="D36" s="93" t="s">
        <v>639</v>
      </c>
      <c r="E36" s="93" t="s">
        <v>685</v>
      </c>
      <c r="F36" s="93" t="s">
        <v>11</v>
      </c>
      <c r="G36" s="93" t="s">
        <v>11</v>
      </c>
      <c r="H36" s="94">
        <f>R188111</f>
        <v>0</v>
      </c>
      <c r="I36" s="94">
        <f>R188121</f>
        <v>0</v>
      </c>
      <c r="J36" s="93" t="s">
        <v>803</v>
      </c>
      <c r="K36" s="93" t="s">
        <v>804</v>
      </c>
    </row>
    <row r="37" spans="1:11" s="95" customFormat="1" ht="12.75">
      <c r="A37" s="92">
        <v>3</v>
      </c>
      <c r="B37" s="92">
        <v>1</v>
      </c>
      <c r="C37" s="92">
        <v>2</v>
      </c>
      <c r="D37" s="93" t="s">
        <v>639</v>
      </c>
      <c r="E37" s="93" t="s">
        <v>685</v>
      </c>
      <c r="F37" s="93" t="s">
        <v>11</v>
      </c>
      <c r="G37" s="93" t="s">
        <v>11</v>
      </c>
      <c r="H37" s="94">
        <f>R188112</f>
        <v>0</v>
      </c>
      <c r="I37" s="94">
        <f>R188122</f>
        <v>0</v>
      </c>
      <c r="J37" s="93" t="s">
        <v>802</v>
      </c>
      <c r="K37" s="93" t="s">
        <v>805</v>
      </c>
    </row>
    <row r="38" spans="1:11" s="95" customFormat="1" ht="12.75">
      <c r="A38" s="92">
        <v>3</v>
      </c>
      <c r="B38" s="92">
        <v>1</v>
      </c>
      <c r="C38" s="92">
        <v>2</v>
      </c>
      <c r="D38" s="93" t="s">
        <v>639</v>
      </c>
      <c r="E38" s="93" t="s">
        <v>685</v>
      </c>
      <c r="F38" s="93" t="s">
        <v>13</v>
      </c>
      <c r="G38" s="93" t="s">
        <v>13</v>
      </c>
      <c r="H38" s="94">
        <f>R188131</f>
        <v>0</v>
      </c>
      <c r="I38" s="94">
        <f>R188141</f>
        <v>0</v>
      </c>
      <c r="J38" s="93" t="s">
        <v>806</v>
      </c>
      <c r="K38" s="93" t="s">
        <v>808</v>
      </c>
    </row>
    <row r="39" spans="1:11" s="95" customFormat="1" ht="12.75">
      <c r="A39" s="92">
        <v>3</v>
      </c>
      <c r="B39" s="92">
        <v>1</v>
      </c>
      <c r="C39" s="92">
        <v>2</v>
      </c>
      <c r="D39" s="93" t="s">
        <v>639</v>
      </c>
      <c r="E39" s="93" t="s">
        <v>685</v>
      </c>
      <c r="F39" s="93" t="s">
        <v>13</v>
      </c>
      <c r="G39" s="93" t="s">
        <v>13</v>
      </c>
      <c r="H39" s="94">
        <f>R188132</f>
        <v>0</v>
      </c>
      <c r="I39" s="94">
        <f>R188142</f>
        <v>0</v>
      </c>
      <c r="J39" s="93" t="s">
        <v>807</v>
      </c>
      <c r="K39" s="93" t="s">
        <v>809</v>
      </c>
    </row>
    <row r="40" spans="1:11" ht="12.75">
      <c r="A40" s="62">
        <v>3</v>
      </c>
      <c r="B40" s="62">
        <v>1</v>
      </c>
      <c r="C40" s="62">
        <v>4</v>
      </c>
      <c r="D40" s="60" t="s">
        <v>639</v>
      </c>
      <c r="E40" s="60" t="s">
        <v>697</v>
      </c>
      <c r="F40" s="60" t="s">
        <v>1</v>
      </c>
      <c r="G40" s="60" t="s">
        <v>13</v>
      </c>
      <c r="H40" s="86">
        <f>R190011</f>
        <v>0</v>
      </c>
      <c r="I40" s="86">
        <f>(R190021+R190071+R190131+R190141)</f>
        <v>0</v>
      </c>
      <c r="J40" s="60" t="s">
        <v>698</v>
      </c>
      <c r="K40" s="60" t="s">
        <v>699</v>
      </c>
    </row>
    <row r="41" spans="1:11" ht="12.75">
      <c r="A41" s="62">
        <v>3</v>
      </c>
      <c r="B41" s="62">
        <v>1</v>
      </c>
      <c r="C41" s="62">
        <v>4</v>
      </c>
      <c r="D41" s="60" t="s">
        <v>639</v>
      </c>
      <c r="E41" s="60" t="s">
        <v>697</v>
      </c>
      <c r="F41" s="60" t="s">
        <v>1</v>
      </c>
      <c r="G41" s="60" t="s">
        <v>13</v>
      </c>
      <c r="H41" s="86">
        <f>R190012</f>
        <v>0</v>
      </c>
      <c r="I41" s="86">
        <f>(R190022+R190072+R190132+R190142)</f>
        <v>0</v>
      </c>
      <c r="J41" s="60" t="s">
        <v>700</v>
      </c>
      <c r="K41" s="60" t="s">
        <v>701</v>
      </c>
    </row>
    <row r="42" spans="1:11" ht="12.75">
      <c r="A42" s="62">
        <v>3</v>
      </c>
      <c r="B42" s="62">
        <v>1</v>
      </c>
      <c r="C42" s="62">
        <v>4</v>
      </c>
      <c r="D42" s="60" t="s">
        <v>639</v>
      </c>
      <c r="E42" s="60" t="s">
        <v>697</v>
      </c>
      <c r="F42" s="60" t="s">
        <v>1</v>
      </c>
      <c r="G42" s="60" t="s">
        <v>13</v>
      </c>
      <c r="H42" s="86">
        <f>R190013</f>
        <v>0</v>
      </c>
      <c r="I42" s="86">
        <f>(R190023+R190073+R190133+R190143)</f>
        <v>0</v>
      </c>
      <c r="J42" s="60" t="s">
        <v>702</v>
      </c>
      <c r="K42" s="60" t="s">
        <v>703</v>
      </c>
    </row>
    <row r="43" spans="1:11" ht="12.75">
      <c r="A43" s="62">
        <v>3</v>
      </c>
      <c r="B43" s="62">
        <v>1</v>
      </c>
      <c r="C43" s="62">
        <v>4</v>
      </c>
      <c r="D43" s="60" t="s">
        <v>639</v>
      </c>
      <c r="E43" s="60" t="s">
        <v>697</v>
      </c>
      <c r="F43" s="60" t="s">
        <v>1</v>
      </c>
      <c r="G43" s="60" t="s">
        <v>13</v>
      </c>
      <c r="H43" s="86">
        <f>R190014</f>
        <v>0</v>
      </c>
      <c r="I43" s="86">
        <f>(R190024+R190074+R190134+R190144)</f>
        <v>0</v>
      </c>
      <c r="J43" s="60" t="s">
        <v>704</v>
      </c>
      <c r="K43" s="60" t="s">
        <v>705</v>
      </c>
    </row>
    <row r="44" spans="1:11" ht="12.75">
      <c r="A44" s="62">
        <v>3</v>
      </c>
      <c r="B44" s="62">
        <v>1</v>
      </c>
      <c r="C44" s="62">
        <v>4</v>
      </c>
      <c r="D44" s="60" t="s">
        <v>639</v>
      </c>
      <c r="E44" s="60" t="s">
        <v>697</v>
      </c>
      <c r="F44" s="60" t="s">
        <v>14</v>
      </c>
      <c r="G44" s="60" t="s">
        <v>14</v>
      </c>
      <c r="H44" s="86">
        <f>R190011</f>
        <v>0</v>
      </c>
      <c r="I44" s="86">
        <f>R190151</f>
        <v>0</v>
      </c>
      <c r="J44" s="60" t="s">
        <v>698</v>
      </c>
      <c r="K44" s="60" t="s">
        <v>706</v>
      </c>
    </row>
    <row r="45" spans="1:11" ht="12.75">
      <c r="A45" s="62">
        <v>3</v>
      </c>
      <c r="B45" s="62">
        <v>1</v>
      </c>
      <c r="C45" s="62">
        <v>4</v>
      </c>
      <c r="D45" s="60" t="s">
        <v>639</v>
      </c>
      <c r="E45" s="60" t="s">
        <v>697</v>
      </c>
      <c r="F45" s="60" t="s">
        <v>14</v>
      </c>
      <c r="G45" s="60" t="s">
        <v>14</v>
      </c>
      <c r="H45" s="86">
        <f>R190012</f>
        <v>0</v>
      </c>
      <c r="I45" s="86">
        <f>R190152</f>
        <v>0</v>
      </c>
      <c r="J45" s="60" t="s">
        <v>700</v>
      </c>
      <c r="K45" s="60" t="s">
        <v>707</v>
      </c>
    </row>
    <row r="46" spans="1:11" ht="12.75">
      <c r="A46" s="62">
        <v>3</v>
      </c>
      <c r="B46" s="62">
        <v>1</v>
      </c>
      <c r="C46" s="62">
        <v>4</v>
      </c>
      <c r="D46" s="60" t="s">
        <v>639</v>
      </c>
      <c r="E46" s="60" t="s">
        <v>697</v>
      </c>
      <c r="F46" s="60" t="s">
        <v>14</v>
      </c>
      <c r="G46" s="60" t="s">
        <v>14</v>
      </c>
      <c r="H46" s="86">
        <f>R190013</f>
        <v>0</v>
      </c>
      <c r="I46" s="86">
        <f>R190153</f>
        <v>0</v>
      </c>
      <c r="J46" s="60" t="s">
        <v>702</v>
      </c>
      <c r="K46" s="60" t="s">
        <v>708</v>
      </c>
    </row>
    <row r="47" spans="1:11" ht="12.75">
      <c r="A47" s="62">
        <v>3</v>
      </c>
      <c r="B47" s="62">
        <v>1</v>
      </c>
      <c r="C47" s="62">
        <v>4</v>
      </c>
      <c r="D47" s="60" t="s">
        <v>639</v>
      </c>
      <c r="E47" s="60" t="s">
        <v>697</v>
      </c>
      <c r="F47" s="60" t="s">
        <v>14</v>
      </c>
      <c r="G47" s="60" t="s">
        <v>14</v>
      </c>
      <c r="H47" s="86">
        <f>R190014</f>
        <v>0</v>
      </c>
      <c r="I47" s="86">
        <f>R190154</f>
        <v>0</v>
      </c>
      <c r="J47" s="60" t="s">
        <v>704</v>
      </c>
      <c r="K47" s="60" t="s">
        <v>709</v>
      </c>
    </row>
    <row r="48" spans="1:11" ht="12.75">
      <c r="A48" s="62">
        <v>2</v>
      </c>
      <c r="B48" s="62">
        <v>1</v>
      </c>
      <c r="C48" s="62">
        <v>2</v>
      </c>
      <c r="D48" s="60" t="s">
        <v>633</v>
      </c>
      <c r="E48" s="60" t="s">
        <v>697</v>
      </c>
      <c r="F48" s="60" t="s">
        <v>15</v>
      </c>
      <c r="G48" s="60" t="s">
        <v>15</v>
      </c>
      <c r="H48" s="86">
        <f>R190011</f>
        <v>0</v>
      </c>
      <c r="I48" s="86">
        <f>R190161</f>
        <v>0</v>
      </c>
      <c r="J48" s="60" t="s">
        <v>698</v>
      </c>
      <c r="K48" s="60" t="s">
        <v>710</v>
      </c>
    </row>
    <row r="49" spans="1:11" ht="12.75">
      <c r="A49" s="62">
        <v>2</v>
      </c>
      <c r="B49" s="62">
        <v>1</v>
      </c>
      <c r="C49" s="62">
        <v>2</v>
      </c>
      <c r="D49" s="60" t="s">
        <v>633</v>
      </c>
      <c r="E49" s="60" t="s">
        <v>697</v>
      </c>
      <c r="F49" s="60" t="s">
        <v>15</v>
      </c>
      <c r="G49" s="60" t="s">
        <v>15</v>
      </c>
      <c r="H49" s="86">
        <f>R190012</f>
        <v>0</v>
      </c>
      <c r="I49" s="86">
        <f>R190162</f>
        <v>0</v>
      </c>
      <c r="J49" s="60" t="s">
        <v>700</v>
      </c>
      <c r="K49" s="60" t="s">
        <v>711</v>
      </c>
    </row>
    <row r="50" spans="1:11" ht="12.75">
      <c r="A50" s="62">
        <v>3</v>
      </c>
      <c r="B50" s="62">
        <v>1</v>
      </c>
      <c r="C50" s="62">
        <v>4</v>
      </c>
      <c r="D50" s="60" t="s">
        <v>639</v>
      </c>
      <c r="E50" s="60" t="s">
        <v>697</v>
      </c>
      <c r="F50" s="60" t="s">
        <v>2</v>
      </c>
      <c r="G50" s="60" t="s">
        <v>5</v>
      </c>
      <c r="H50" s="86">
        <f>R190021</f>
        <v>0</v>
      </c>
      <c r="I50" s="86">
        <f>(R190031+R190041+R190051+R190061)</f>
        <v>0</v>
      </c>
      <c r="J50" s="60" t="s">
        <v>712</v>
      </c>
      <c r="K50" s="60" t="s">
        <v>713</v>
      </c>
    </row>
    <row r="51" spans="1:11" ht="12.75">
      <c r="A51" s="62">
        <v>3</v>
      </c>
      <c r="B51" s="62">
        <v>1</v>
      </c>
      <c r="C51" s="62">
        <v>4</v>
      </c>
      <c r="D51" s="60" t="s">
        <v>639</v>
      </c>
      <c r="E51" s="60" t="s">
        <v>697</v>
      </c>
      <c r="F51" s="60" t="s">
        <v>2</v>
      </c>
      <c r="G51" s="60" t="s">
        <v>5</v>
      </c>
      <c r="H51" s="86">
        <f>R190022</f>
        <v>0</v>
      </c>
      <c r="I51" s="86">
        <f>(R190032+R190042+R190052+R190062)</f>
        <v>0</v>
      </c>
      <c r="J51" s="60" t="s">
        <v>714</v>
      </c>
      <c r="K51" s="60" t="s">
        <v>715</v>
      </c>
    </row>
    <row r="52" spans="1:11" ht="12.75">
      <c r="A52" s="62">
        <v>3</v>
      </c>
      <c r="B52" s="62">
        <v>1</v>
      </c>
      <c r="C52" s="62">
        <v>4</v>
      </c>
      <c r="D52" s="60" t="s">
        <v>639</v>
      </c>
      <c r="E52" s="60" t="s">
        <v>697</v>
      </c>
      <c r="F52" s="60" t="s">
        <v>2</v>
      </c>
      <c r="G52" s="60" t="s">
        <v>5</v>
      </c>
      <c r="H52" s="86">
        <f>R190023</f>
        <v>0</v>
      </c>
      <c r="I52" s="86">
        <f>(R190033+R190043+R190053+R190063)</f>
        <v>0</v>
      </c>
      <c r="J52" s="60" t="s">
        <v>716</v>
      </c>
      <c r="K52" s="60" t="s">
        <v>717</v>
      </c>
    </row>
    <row r="53" spans="1:11" ht="12.75">
      <c r="A53" s="62">
        <v>3</v>
      </c>
      <c r="B53" s="62">
        <v>1</v>
      </c>
      <c r="C53" s="62">
        <v>4</v>
      </c>
      <c r="D53" s="60" t="s">
        <v>639</v>
      </c>
      <c r="E53" s="60" t="s">
        <v>697</v>
      </c>
      <c r="F53" s="60" t="s">
        <v>2</v>
      </c>
      <c r="G53" s="60" t="s">
        <v>5</v>
      </c>
      <c r="H53" s="86">
        <f>R190024</f>
        <v>0</v>
      </c>
      <c r="I53" s="86">
        <f>(R190034+R190044+R190054+R190064)</f>
        <v>0</v>
      </c>
      <c r="J53" s="60" t="s">
        <v>718</v>
      </c>
      <c r="K53" s="60" t="s">
        <v>719</v>
      </c>
    </row>
    <row r="54" spans="1:11" ht="12.75">
      <c r="A54" s="62">
        <v>3</v>
      </c>
      <c r="B54" s="62">
        <v>1</v>
      </c>
      <c r="C54" s="62">
        <v>4</v>
      </c>
      <c r="D54" s="60" t="s">
        <v>639</v>
      </c>
      <c r="E54" s="60" t="s">
        <v>697</v>
      </c>
      <c r="F54" s="60" t="s">
        <v>7</v>
      </c>
      <c r="G54" s="60" t="s">
        <v>11</v>
      </c>
      <c r="H54" s="86">
        <f>R190071</f>
        <v>0</v>
      </c>
      <c r="I54" s="86">
        <f>(R190081+R190091+R190101+R190111+R190121)</f>
        <v>0</v>
      </c>
      <c r="J54" s="60" t="s">
        <v>720</v>
      </c>
      <c r="K54" s="60" t="s">
        <v>721</v>
      </c>
    </row>
    <row r="55" spans="1:11" ht="12.75">
      <c r="A55" s="62">
        <v>3</v>
      </c>
      <c r="B55" s="62">
        <v>1</v>
      </c>
      <c r="C55" s="62">
        <v>4</v>
      </c>
      <c r="D55" s="60" t="s">
        <v>639</v>
      </c>
      <c r="E55" s="60" t="s">
        <v>697</v>
      </c>
      <c r="F55" s="60" t="s">
        <v>7</v>
      </c>
      <c r="G55" s="60" t="s">
        <v>11</v>
      </c>
      <c r="H55" s="86">
        <f>R190072</f>
        <v>0</v>
      </c>
      <c r="I55" s="86">
        <f>(R190082+R190092+R190102+R190112+R190122)</f>
        <v>0</v>
      </c>
      <c r="J55" s="60" t="s">
        <v>722</v>
      </c>
      <c r="K55" s="60" t="s">
        <v>723</v>
      </c>
    </row>
    <row r="56" spans="1:11" ht="12.75">
      <c r="A56" s="62">
        <v>3</v>
      </c>
      <c r="B56" s="62">
        <v>1</v>
      </c>
      <c r="C56" s="62">
        <v>4</v>
      </c>
      <c r="D56" s="60" t="s">
        <v>639</v>
      </c>
      <c r="E56" s="60" t="s">
        <v>697</v>
      </c>
      <c r="F56" s="60" t="s">
        <v>7</v>
      </c>
      <c r="G56" s="60" t="s">
        <v>11</v>
      </c>
      <c r="H56" s="86">
        <f>R190073</f>
        <v>0</v>
      </c>
      <c r="I56" s="86">
        <f>(R190083+R190093+R190103+R190113+R190123)</f>
        <v>0</v>
      </c>
      <c r="J56" s="60" t="s">
        <v>724</v>
      </c>
      <c r="K56" s="60" t="s">
        <v>725</v>
      </c>
    </row>
    <row r="57" spans="1:11" ht="12.75">
      <c r="A57" s="62">
        <v>3</v>
      </c>
      <c r="B57" s="62">
        <v>1</v>
      </c>
      <c r="C57" s="62">
        <v>4</v>
      </c>
      <c r="D57" s="60" t="s">
        <v>639</v>
      </c>
      <c r="E57" s="60" t="s">
        <v>697</v>
      </c>
      <c r="F57" s="60" t="s">
        <v>7</v>
      </c>
      <c r="G57" s="60" t="s">
        <v>11</v>
      </c>
      <c r="H57" s="86">
        <f>R190074</f>
        <v>0</v>
      </c>
      <c r="I57" s="86">
        <f>(R190084+R190094+R190104+R190114+R190124)</f>
        <v>0</v>
      </c>
      <c r="J57" s="60" t="s">
        <v>726</v>
      </c>
      <c r="K57" s="60" t="s">
        <v>727</v>
      </c>
    </row>
    <row r="58" spans="1:11" ht="12.75">
      <c r="A58" s="62">
        <v>3</v>
      </c>
      <c r="B58" s="62">
        <v>1</v>
      </c>
      <c r="C58" s="62">
        <v>2</v>
      </c>
      <c r="D58" s="60" t="s">
        <v>639</v>
      </c>
      <c r="E58" s="60" t="s">
        <v>697</v>
      </c>
      <c r="F58" s="60" t="s">
        <v>16</v>
      </c>
      <c r="G58" s="60" t="s">
        <v>21</v>
      </c>
      <c r="H58" s="86">
        <f>R190161</f>
        <v>0</v>
      </c>
      <c r="I58" s="86">
        <f>R190171+R190181+R190191+R190201+R190211+R190221</f>
        <v>0</v>
      </c>
      <c r="J58" s="60" t="s">
        <v>728</v>
      </c>
      <c r="K58" s="60" t="s">
        <v>729</v>
      </c>
    </row>
    <row r="59" spans="1:11" ht="12.75">
      <c r="A59" s="62">
        <v>3</v>
      </c>
      <c r="B59" s="62">
        <v>1</v>
      </c>
      <c r="C59" s="62">
        <v>2</v>
      </c>
      <c r="D59" s="60" t="s">
        <v>639</v>
      </c>
      <c r="E59" s="60" t="s">
        <v>697</v>
      </c>
      <c r="F59" s="60" t="s">
        <v>16</v>
      </c>
      <c r="G59" s="60" t="s">
        <v>21</v>
      </c>
      <c r="H59" s="86">
        <f>R190162</f>
        <v>0</v>
      </c>
      <c r="I59" s="86">
        <f>R190172+R190182+R190192+R190202+R190212+R190222</f>
        <v>0</v>
      </c>
      <c r="J59" s="60" t="s">
        <v>730</v>
      </c>
      <c r="K59" s="60" t="s">
        <v>731</v>
      </c>
    </row>
    <row r="60" spans="1:11" ht="12.75">
      <c r="A60" s="62">
        <v>3</v>
      </c>
      <c r="B60" s="62">
        <v>1</v>
      </c>
      <c r="C60" s="62">
        <v>4</v>
      </c>
      <c r="D60" s="60" t="s">
        <v>639</v>
      </c>
      <c r="E60" s="60" t="s">
        <v>732</v>
      </c>
      <c r="F60" s="60" t="s">
        <v>3</v>
      </c>
      <c r="G60" s="60" t="s">
        <v>5</v>
      </c>
      <c r="H60" s="86">
        <f>R191031</f>
        <v>0</v>
      </c>
      <c r="I60" s="86">
        <f>R191041+R191051+R191061</f>
        <v>0</v>
      </c>
      <c r="J60" s="60" t="s">
        <v>733</v>
      </c>
      <c r="K60" s="60" t="s">
        <v>734</v>
      </c>
    </row>
    <row r="61" spans="1:11" ht="12.75">
      <c r="A61" s="62">
        <v>3</v>
      </c>
      <c r="B61" s="62">
        <v>1</v>
      </c>
      <c r="C61" s="62">
        <v>4</v>
      </c>
      <c r="D61" s="60" t="s">
        <v>639</v>
      </c>
      <c r="E61" s="60" t="s">
        <v>732</v>
      </c>
      <c r="F61" s="60" t="s">
        <v>3</v>
      </c>
      <c r="G61" s="60" t="s">
        <v>5</v>
      </c>
      <c r="H61" s="86">
        <f>R191032</f>
        <v>0</v>
      </c>
      <c r="I61" s="86">
        <f>R191042+R191052+R191062</f>
        <v>0</v>
      </c>
      <c r="J61" s="60" t="s">
        <v>735</v>
      </c>
      <c r="K61" s="60" t="s">
        <v>736</v>
      </c>
    </row>
    <row r="62" spans="1:11" ht="12.75">
      <c r="A62" s="62">
        <v>3</v>
      </c>
      <c r="B62" s="62">
        <v>1</v>
      </c>
      <c r="C62" s="62">
        <v>4</v>
      </c>
      <c r="D62" s="60" t="s">
        <v>639</v>
      </c>
      <c r="E62" s="60" t="s">
        <v>732</v>
      </c>
      <c r="F62" s="60" t="s">
        <v>3</v>
      </c>
      <c r="G62" s="60" t="s">
        <v>5</v>
      </c>
      <c r="H62" s="86">
        <f>R191033</f>
        <v>0</v>
      </c>
      <c r="I62" s="86">
        <f>R191043+R191053+R191063</f>
        <v>0</v>
      </c>
      <c r="J62" s="60" t="s">
        <v>737</v>
      </c>
      <c r="K62" s="60" t="s">
        <v>738</v>
      </c>
    </row>
    <row r="63" spans="1:11" ht="12.75">
      <c r="A63" s="62">
        <v>3</v>
      </c>
      <c r="B63" s="62">
        <v>1</v>
      </c>
      <c r="C63" s="62">
        <v>4</v>
      </c>
      <c r="D63" s="60" t="s">
        <v>639</v>
      </c>
      <c r="E63" s="60" t="s">
        <v>732</v>
      </c>
      <c r="F63" s="60" t="s">
        <v>3</v>
      </c>
      <c r="G63" s="60" t="s">
        <v>5</v>
      </c>
      <c r="H63" s="86">
        <f>R191034</f>
        <v>0</v>
      </c>
      <c r="I63" s="86">
        <f>R191044+R191054+R191064</f>
        <v>0</v>
      </c>
      <c r="J63" s="60" t="s">
        <v>739</v>
      </c>
      <c r="K63" s="60" t="s">
        <v>740</v>
      </c>
    </row>
    <row r="64" spans="1:11" ht="12.75">
      <c r="A64" s="62">
        <v>3</v>
      </c>
      <c r="B64" s="62">
        <v>1</v>
      </c>
      <c r="C64" s="62">
        <v>1</v>
      </c>
      <c r="D64" s="60" t="s">
        <v>639</v>
      </c>
      <c r="E64" s="60" t="s">
        <v>732</v>
      </c>
      <c r="F64" s="60" t="s">
        <v>8</v>
      </c>
      <c r="G64" s="60" t="s">
        <v>8</v>
      </c>
      <c r="H64" s="86">
        <f>R191081</f>
        <v>0</v>
      </c>
      <c r="I64" s="86">
        <f>R191091</f>
        <v>0</v>
      </c>
      <c r="J64" s="60" t="s">
        <v>741</v>
      </c>
      <c r="K64" s="60" t="s">
        <v>742</v>
      </c>
    </row>
    <row r="65" spans="1:11" ht="12.75">
      <c r="A65" s="62">
        <v>3</v>
      </c>
      <c r="B65" s="62">
        <v>3</v>
      </c>
      <c r="C65" s="62">
        <v>3</v>
      </c>
      <c r="D65" s="60" t="s">
        <v>639</v>
      </c>
      <c r="E65" s="60" t="s">
        <v>732</v>
      </c>
      <c r="F65" s="60" t="s">
        <v>8</v>
      </c>
      <c r="G65" s="60" t="s">
        <v>8</v>
      </c>
      <c r="H65" s="86">
        <f>R191083</f>
        <v>0</v>
      </c>
      <c r="I65" s="86">
        <f>R191093</f>
        <v>0</v>
      </c>
      <c r="J65" s="60" t="s">
        <v>743</v>
      </c>
      <c r="K65" s="60" t="s">
        <v>744</v>
      </c>
    </row>
    <row r="66" spans="8:9" ht="12.75">
      <c r="H66" s="86"/>
      <c r="I66" s="8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wshIdent">
    <pageSetUpPr fitToPage="1"/>
  </sheetPr>
  <dimension ref="A1:U18"/>
  <sheetViews>
    <sheetView tabSelected="1" zoomScalePageLayoutView="0" workbookViewId="0" topLeftCell="A1">
      <selection activeCell="B3" sqref="B3"/>
    </sheetView>
  </sheetViews>
  <sheetFormatPr defaultColWidth="8.875" defaultRowHeight="12.75"/>
  <cols>
    <col min="1" max="1" width="19.875" style="1" bestFit="1" customWidth="1"/>
    <col min="2" max="2" width="15.75390625" style="1" customWidth="1"/>
    <col min="3" max="3" width="12.875" style="1" customWidth="1"/>
    <col min="4" max="4" width="15.875" style="1" customWidth="1"/>
    <col min="5" max="5" width="17.25390625" style="1" customWidth="1"/>
    <col min="6" max="6" width="31.125" style="1" customWidth="1"/>
    <col min="7" max="8" width="8.875" style="1" customWidth="1"/>
    <col min="9" max="20" width="3.00390625" style="1" bestFit="1" customWidth="1"/>
    <col min="21" max="16384" width="8.875" style="1" customWidth="1"/>
  </cols>
  <sheetData>
    <row r="1" spans="1:21" ht="13.5" thickBot="1">
      <c r="A1" s="2" t="s">
        <v>230</v>
      </c>
      <c r="B1" s="38" t="s">
        <v>11</v>
      </c>
      <c r="C1" s="28"/>
      <c r="D1" s="9"/>
      <c r="E1" s="31" t="s">
        <v>301</v>
      </c>
      <c r="F1" s="32"/>
      <c r="G1" s="9" t="s">
        <v>756</v>
      </c>
      <c r="I1" s="21" t="s">
        <v>0</v>
      </c>
      <c r="J1" s="21" t="s">
        <v>1</v>
      </c>
      <c r="K1" s="21" t="s">
        <v>2</v>
      </c>
      <c r="L1" s="21" t="s">
        <v>3</v>
      </c>
      <c r="M1" s="21" t="s">
        <v>4</v>
      </c>
      <c r="N1" s="21" t="s">
        <v>5</v>
      </c>
      <c r="O1" s="21" t="s">
        <v>6</v>
      </c>
      <c r="P1" s="21" t="s">
        <v>7</v>
      </c>
      <c r="Q1" s="21" t="s">
        <v>8</v>
      </c>
      <c r="R1" s="21" t="s">
        <v>9</v>
      </c>
      <c r="S1" s="21" t="s">
        <v>10</v>
      </c>
      <c r="T1" s="21" t="s">
        <v>11</v>
      </c>
      <c r="U1" s="29" t="s">
        <v>299</v>
      </c>
    </row>
    <row r="2" spans="1:20" ht="13.5" thickBot="1">
      <c r="A2" s="2" t="s">
        <v>34</v>
      </c>
      <c r="B2" s="38" t="s">
        <v>17</v>
      </c>
      <c r="C2" s="39" t="s">
        <v>276</v>
      </c>
      <c r="D2"/>
      <c r="E2" s="33" t="s">
        <v>302</v>
      </c>
      <c r="F2" s="35"/>
      <c r="G2" s="9"/>
      <c r="I2" s="21" t="s">
        <v>2</v>
      </c>
      <c r="J2" s="21" t="s">
        <v>5</v>
      </c>
      <c r="K2" s="21" t="s">
        <v>8</v>
      </c>
      <c r="L2" s="21" t="s">
        <v>11</v>
      </c>
      <c r="M2" s="21"/>
      <c r="N2" s="21"/>
      <c r="O2" s="21"/>
      <c r="P2" s="30" t="s">
        <v>5</v>
      </c>
      <c r="Q2" s="30" t="s">
        <v>11</v>
      </c>
      <c r="R2" s="21"/>
      <c r="S2" s="21"/>
      <c r="T2" s="21" t="s">
        <v>11</v>
      </c>
    </row>
    <row r="3" spans="1:9" ht="13.5" thickBot="1">
      <c r="A3" s="2" t="s">
        <v>35</v>
      </c>
      <c r="B3" s="25"/>
      <c r="C3" s="27" t="s">
        <v>275</v>
      </c>
      <c r="D3"/>
      <c r="E3" s="34" t="s">
        <v>303</v>
      </c>
      <c r="F3" s="36"/>
      <c r="G3" s="9"/>
      <c r="I3" s="22"/>
    </row>
    <row r="4" spans="1:9" ht="13.5" thickBot="1">
      <c r="A4" s="2" t="s">
        <v>300</v>
      </c>
      <c r="B4" s="96"/>
      <c r="C4" s="97"/>
      <c r="D4" s="97"/>
      <c r="E4" s="97"/>
      <c r="F4" s="98"/>
      <c r="G4" s="9"/>
      <c r="I4" s="22"/>
    </row>
    <row r="5" spans="1:9" ht="13.5" thickBot="1">
      <c r="A5" s="2" t="s">
        <v>36</v>
      </c>
      <c r="B5" s="10"/>
      <c r="C5" s="102">
        <f ca="1">IF(ISNUMBER(MATCH(B5,CisOkrCisloList,0)),OFFSET(CisOkrNazov,MATCH(B5,CisOkrCisloList,0),0),"")</f>
      </c>
      <c r="D5" s="103"/>
      <c r="I5" s="22"/>
    </row>
    <row r="6" ht="12.75">
      <c r="I6" s="22"/>
    </row>
    <row r="7" spans="1:9" ht="12.75">
      <c r="A7" s="104" t="s">
        <v>124</v>
      </c>
      <c r="B7" s="105"/>
      <c r="C7" s="7"/>
      <c r="D7" s="106">
        <f ca="1">IF(ISNUMBER(MATCH(C7,CisOdboryList,0)),OFFSET(CisOdboryNazov,MATCH(C7,CisOdboryList,0),0),"")</f>
      </c>
      <c r="E7" s="107"/>
      <c r="F7" s="107"/>
      <c r="G7" s="108"/>
      <c r="I7" s="22"/>
    </row>
    <row r="8" spans="1:9" ht="12.75">
      <c r="A8" s="109" t="s">
        <v>148</v>
      </c>
      <c r="B8" s="110"/>
      <c r="C8" s="8"/>
      <c r="I8" s="22"/>
    </row>
    <row r="9" ht="13.5" thickBot="1">
      <c r="I9" s="22"/>
    </row>
    <row r="10" spans="1:9" ht="13.5" thickBot="1">
      <c r="A10" s="2" t="s">
        <v>274</v>
      </c>
      <c r="B10" s="99"/>
      <c r="C10" s="100"/>
      <c r="D10" s="101"/>
      <c r="I10" s="22"/>
    </row>
    <row r="11" spans="1:9" ht="13.5" thickBot="1">
      <c r="A11" s="2" t="s">
        <v>332</v>
      </c>
      <c r="B11" s="99"/>
      <c r="C11" s="100"/>
      <c r="D11" s="101"/>
      <c r="I11" s="22"/>
    </row>
    <row r="12" ht="12.75">
      <c r="I12" s="22"/>
    </row>
    <row r="13" spans="1:9" ht="12.75">
      <c r="A13" s="11" t="s">
        <v>231</v>
      </c>
      <c r="B13" s="12"/>
      <c r="C13" s="13"/>
      <c r="D13" s="13"/>
      <c r="E13" s="13"/>
      <c r="F13" s="13"/>
      <c r="G13" s="14"/>
      <c r="I13" s="20"/>
    </row>
    <row r="14" spans="1:9" ht="12.75">
      <c r="A14" s="11" t="s">
        <v>232</v>
      </c>
      <c r="B14" s="12"/>
      <c r="C14" s="12"/>
      <c r="D14" s="12"/>
      <c r="E14" s="12"/>
      <c r="F14" s="12"/>
      <c r="G14" s="15"/>
      <c r="I14" s="20"/>
    </row>
    <row r="15" spans="1:7" ht="12.75">
      <c r="A15" s="16"/>
      <c r="B15" s="17"/>
      <c r="C15" s="17"/>
      <c r="D15" s="17"/>
      <c r="E15" s="17"/>
      <c r="F15" s="17"/>
      <c r="G15" s="17"/>
    </row>
    <row r="16" spans="1:7" ht="12.75">
      <c r="A16" s="18" t="s">
        <v>233</v>
      </c>
      <c r="B16" s="19"/>
      <c r="C16" s="12"/>
      <c r="D16" s="12"/>
      <c r="E16" s="12"/>
      <c r="F16" s="12"/>
      <c r="G16" s="15"/>
    </row>
    <row r="17" spans="1:7" ht="12.75">
      <c r="A17" s="18" t="s">
        <v>801</v>
      </c>
      <c r="B17" s="19"/>
      <c r="C17" s="12"/>
      <c r="D17" s="12"/>
      <c r="E17" s="12"/>
      <c r="F17" s="12"/>
      <c r="G17" s="15"/>
    </row>
    <row r="18" spans="1:7" ht="12.75">
      <c r="A18" s="18" t="s">
        <v>298</v>
      </c>
      <c r="B18" s="19"/>
      <c r="C18" s="12"/>
      <c r="D18" s="12"/>
      <c r="E18" s="12"/>
      <c r="F18" s="12"/>
      <c r="G18" s="15"/>
    </row>
  </sheetData>
  <sheetProtection password="EA52" sheet="1" objects="1" scenarios="1"/>
  <mergeCells count="7">
    <mergeCell ref="B4:F4"/>
    <mergeCell ref="B10:D10"/>
    <mergeCell ref="B11:D11"/>
    <mergeCell ref="C5:D5"/>
    <mergeCell ref="A7:B7"/>
    <mergeCell ref="D7:G7"/>
    <mergeCell ref="A8:B8"/>
  </mergeCells>
  <dataValidations count="10">
    <dataValidation type="list" allowBlank="1" showInputMessage="1" showErrorMessage="1" errorTitle="Chyba" error="Nesprávne zadaný kód okresu. Zadajte správny kód, alebo vyberte zo zoznamu kliknutím na šípku." sqref="B5">
      <formula1>CisOkrCisloList</formula1>
    </dataValidation>
    <dataValidation allowBlank="1" showInputMessage="1" showErrorMessage="1" errorTitle="sdgfth" error="xfgh fghdtyjud" sqref="C5"/>
    <dataValidation type="whole" allowBlank="1" showInputMessage="1" showErrorMessage="1" errorTitle="Chyba IČO" error="IČO musí byť maximálne na 8 znakov&#10;" sqref="B3">
      <formula1>0</formula1>
      <formula2>99999999</formula2>
    </dataValidation>
    <dataValidation type="list" allowBlank="1" showInputMessage="1" showErrorMessage="1" sqref="C7">
      <formula1>CisOdboryList</formula1>
    </dataValidation>
    <dataValidation type="list" allowBlank="1" showInputMessage="1" showErrorMessage="1" sqref="C8">
      <formula1>"P,J"</formula1>
    </dataValidation>
    <dataValidation type="textLength" allowBlank="1" showInputMessage="1" showErrorMessage="1" sqref="C3">
      <formula1>0</formula1>
      <formula2>99</formula2>
    </dataValidation>
    <dataValidation type="whole" allowBlank="1" showInputMessage="1" showErrorMessage="1" sqref="F2">
      <formula1>0</formula1>
      <formula2>99999</formula2>
    </dataValidation>
    <dataValidation type="whole" allowBlank="1" showInputMessage="1" showErrorMessage="1" sqref="F3">
      <formula1>0</formula1>
      <formula2>60</formula2>
    </dataValidation>
    <dataValidation type="list" operator="equal" allowBlank="1" showInputMessage="1" showErrorMessage="1" errorTitle="Chyba obdobia" error="Obdobie môže byť 01 až 12" sqref="B1">
      <formula1>ROCNE</formula1>
    </dataValidation>
    <dataValidation allowBlank="1" showInputMessage="1" showErrorMessage="1" errorTitle="Chyba IČO" error="IČO musí byť maximálne na 8 znakov&#10;" sqref="B4:F4"/>
  </dataValidations>
  <hyperlinks>
    <hyperlink ref="U1" r:id="rId1" display="https"/>
  </hyperlinks>
  <printOptions/>
  <pageMargins left="0.61" right="0.32" top="0.43" bottom="0.61" header="0.2" footer="0.25"/>
  <pageSetup fitToHeight="50" fitToWidth="1" horizontalDpi="600" verticalDpi="600" orientation="landscape" paperSize="9" scale="84" r:id="rId3"/>
  <drawing r:id="rId2"/>
</worksheet>
</file>

<file path=xl/worksheets/sheet4.xml><?xml version="1.0" encoding="utf-8"?>
<worksheet xmlns="http://schemas.openxmlformats.org/spreadsheetml/2006/main" xmlns:r="http://schemas.openxmlformats.org/officeDocument/2006/relationships">
  <sheetPr codeName="Sheet6">
    <pageSetUpPr fitToPage="1"/>
  </sheetPr>
  <dimension ref="A1:H18"/>
  <sheetViews>
    <sheetView zoomScalePageLayoutView="0" workbookViewId="0" topLeftCell="A1">
      <selection activeCell="C9" sqref="C9"/>
    </sheetView>
  </sheetViews>
  <sheetFormatPr defaultColWidth="9.00390625" defaultRowHeight="12.75"/>
  <cols>
    <col min="1" max="1" width="55.75390625" style="81" customWidth="1"/>
    <col min="2" max="2" width="7.25390625" style="64" bestFit="1" customWidth="1"/>
    <col min="3" max="4" width="15.75390625" style="4" customWidth="1"/>
    <col min="5" max="16384" width="9.125" style="4" customWidth="1"/>
  </cols>
  <sheetData>
    <row r="1" spans="1:8" ht="12.75">
      <c r="A1" s="80" t="s">
        <v>770</v>
      </c>
      <c r="D1" s="4" t="s">
        <v>756</v>
      </c>
      <c r="G1" s="4" t="s">
        <v>772</v>
      </c>
      <c r="H1" s="79">
        <f>IdentIco</f>
        <v>0</v>
      </c>
    </row>
    <row r="2" spans="1:8" ht="12.75">
      <c r="A2" s="80" t="s">
        <v>771</v>
      </c>
      <c r="G2" s="4" t="s">
        <v>773</v>
      </c>
      <c r="H2" s="4" t="str">
        <f>wshIdentMesiac</f>
        <v>12</v>
      </c>
    </row>
    <row r="3" spans="7:8" ht="12.75">
      <c r="G3" s="4" t="s">
        <v>774</v>
      </c>
      <c r="H3" s="4" t="str">
        <f>wshIdentRok</f>
        <v>18</v>
      </c>
    </row>
    <row r="5" spans="3:4" ht="12.75">
      <c r="C5" s="111" t="s">
        <v>767</v>
      </c>
      <c r="D5" s="111"/>
    </row>
    <row r="6" spans="3:4" ht="25.5">
      <c r="C6" s="76" t="s">
        <v>768</v>
      </c>
      <c r="D6" s="78" t="s">
        <v>769</v>
      </c>
    </row>
    <row r="7" spans="1:4" ht="12.75">
      <c r="A7" s="82" t="s">
        <v>526</v>
      </c>
      <c r="B7" s="65" t="s">
        <v>527</v>
      </c>
      <c r="C7" s="77" t="s">
        <v>528</v>
      </c>
      <c r="D7" s="77" t="s">
        <v>529</v>
      </c>
    </row>
    <row r="8" spans="1:6" ht="12.75">
      <c r="A8" s="83" t="s">
        <v>613</v>
      </c>
      <c r="B8" s="66" t="s">
        <v>0</v>
      </c>
      <c r="C8" s="69">
        <f>R185031-R185021</f>
        <v>0</v>
      </c>
      <c r="D8" s="69">
        <f>R185032-R185022</f>
        <v>0</v>
      </c>
      <c r="E8" s="68"/>
      <c r="F8" s="68"/>
    </row>
    <row r="9" spans="1:6" ht="12.75">
      <c r="A9" s="83" t="s">
        <v>614</v>
      </c>
      <c r="B9" s="66" t="s">
        <v>1</v>
      </c>
      <c r="C9" s="67"/>
      <c r="D9" s="67"/>
      <c r="E9" s="68"/>
      <c r="F9" s="68"/>
    </row>
    <row r="10" spans="1:6" ht="12.75">
      <c r="A10" s="83" t="s">
        <v>615</v>
      </c>
      <c r="B10" s="66" t="s">
        <v>2</v>
      </c>
      <c r="C10" s="67"/>
      <c r="D10" s="67"/>
      <c r="E10" s="68"/>
      <c r="F10" s="68"/>
    </row>
    <row r="11" spans="1:6" ht="12.75">
      <c r="A11" s="83" t="s">
        <v>616</v>
      </c>
      <c r="B11" s="66" t="s">
        <v>3</v>
      </c>
      <c r="C11" s="67"/>
      <c r="D11" s="67"/>
      <c r="E11" s="68"/>
      <c r="F11" s="68"/>
    </row>
    <row r="12" spans="1:6" ht="12.75">
      <c r="A12" s="83" t="s">
        <v>617</v>
      </c>
      <c r="B12" s="66" t="s">
        <v>4</v>
      </c>
      <c r="C12" s="67"/>
      <c r="D12" s="67"/>
      <c r="E12" s="68"/>
      <c r="F12" s="68"/>
    </row>
    <row r="13" spans="1:6" ht="25.5">
      <c r="A13" s="83" t="s">
        <v>618</v>
      </c>
      <c r="B13" s="66" t="s">
        <v>5</v>
      </c>
      <c r="C13" s="67"/>
      <c r="D13" s="67"/>
      <c r="E13" s="68"/>
      <c r="F13" s="68"/>
    </row>
    <row r="14" spans="1:6" ht="12.75">
      <c r="A14" s="83" t="s">
        <v>619</v>
      </c>
      <c r="B14" s="66" t="s">
        <v>6</v>
      </c>
      <c r="C14" s="67"/>
      <c r="D14" s="67"/>
      <c r="E14" s="68"/>
      <c r="F14" s="68"/>
    </row>
    <row r="15" spans="1:6" ht="12.75">
      <c r="A15" s="83" t="s">
        <v>620</v>
      </c>
      <c r="B15" s="66" t="s">
        <v>7</v>
      </c>
      <c r="C15" s="67"/>
      <c r="D15" s="67"/>
      <c r="E15" s="68"/>
      <c r="F15" s="68"/>
    </row>
    <row r="16" spans="1:6" ht="12.75">
      <c r="A16" s="83" t="s">
        <v>621</v>
      </c>
      <c r="B16" s="66" t="s">
        <v>8</v>
      </c>
      <c r="C16" s="67"/>
      <c r="D16" s="67"/>
      <c r="E16" s="68"/>
      <c r="F16" s="68"/>
    </row>
    <row r="17" spans="1:6" ht="12.75">
      <c r="A17" s="83" t="s">
        <v>532</v>
      </c>
      <c r="B17" s="66" t="s">
        <v>31</v>
      </c>
      <c r="C17" s="69">
        <f>SUM(R185011:R185091)</f>
        <v>0</v>
      </c>
      <c r="D17" s="69">
        <f>SUM(R185012:R185092)</f>
        <v>0</v>
      </c>
      <c r="E17" s="68"/>
      <c r="F17" s="68"/>
    </row>
    <row r="18" spans="3:6" ht="12.75">
      <c r="C18" s="68"/>
      <c r="D18" s="68"/>
      <c r="E18" s="68"/>
      <c r="F18" s="68"/>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C16 D16 C17 D17">
      <formula1>C8*1=INT(C8*1)</formula1>
    </dataValidation>
  </dataValidations>
  <printOptions/>
  <pageMargins left="0.7" right="0.7" top="0.75" bottom="0.75" header="0.3" footer="0.3"/>
  <pageSetup fitToHeight="2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H35"/>
  <sheetViews>
    <sheetView zoomScalePageLayoutView="0" workbookViewId="0" topLeftCell="A4">
      <selection activeCell="C7" sqref="C7"/>
    </sheetView>
  </sheetViews>
  <sheetFormatPr defaultColWidth="9.00390625" defaultRowHeight="12.75"/>
  <cols>
    <col min="1" max="1" width="55.75390625" style="81" customWidth="1"/>
    <col min="2" max="2" width="7.25390625" style="64" bestFit="1" customWidth="1"/>
    <col min="3" max="4" width="15.75390625" style="4" customWidth="1"/>
    <col min="5" max="16384" width="9.125" style="4" customWidth="1"/>
  </cols>
  <sheetData>
    <row r="1" spans="1:8" ht="12.75">
      <c r="A1" s="80" t="s">
        <v>777</v>
      </c>
      <c r="D1" s="4" t="s">
        <v>756</v>
      </c>
      <c r="G1" s="4" t="s">
        <v>772</v>
      </c>
      <c r="H1" s="79">
        <f>IdentIco</f>
        <v>0</v>
      </c>
    </row>
    <row r="2" spans="1:8" ht="12.75">
      <c r="A2" s="80" t="s">
        <v>778</v>
      </c>
      <c r="G2" s="4" t="s">
        <v>773</v>
      </c>
      <c r="H2" s="4" t="str">
        <f>wshIdentMesiac</f>
        <v>12</v>
      </c>
    </row>
    <row r="3" spans="7:8" ht="12.75">
      <c r="G3" s="4" t="s">
        <v>774</v>
      </c>
      <c r="H3" s="4" t="str">
        <f>wshIdentRok</f>
        <v>18</v>
      </c>
    </row>
    <row r="5" spans="3:4" ht="25.5">
      <c r="C5" s="76" t="s">
        <v>775</v>
      </c>
      <c r="D5" s="78" t="s">
        <v>776</v>
      </c>
    </row>
    <row r="6" spans="1:4" ht="12.75">
      <c r="A6" s="82" t="s">
        <v>526</v>
      </c>
      <c r="B6" s="65" t="s">
        <v>527</v>
      </c>
      <c r="C6" s="77" t="s">
        <v>528</v>
      </c>
      <c r="D6" s="77" t="s">
        <v>529</v>
      </c>
    </row>
    <row r="7" spans="1:6" ht="12.75">
      <c r="A7" s="83" t="s">
        <v>589</v>
      </c>
      <c r="B7" s="66" t="s">
        <v>0</v>
      </c>
      <c r="C7" s="67"/>
      <c r="D7" s="67"/>
      <c r="E7" s="68"/>
      <c r="F7" s="68"/>
    </row>
    <row r="8" spans="1:6" ht="12.75">
      <c r="A8" s="83" t="s">
        <v>590</v>
      </c>
      <c r="B8" s="66" t="s">
        <v>1</v>
      </c>
      <c r="C8" s="67"/>
      <c r="D8" s="67"/>
      <c r="E8" s="68"/>
      <c r="F8" s="68"/>
    </row>
    <row r="9" spans="1:6" ht="25.5">
      <c r="A9" s="83" t="s">
        <v>591</v>
      </c>
      <c r="B9" s="66" t="s">
        <v>2</v>
      </c>
      <c r="C9" s="67"/>
      <c r="D9" s="67"/>
      <c r="E9" s="68"/>
      <c r="F9" s="68"/>
    </row>
    <row r="10" spans="1:6" ht="12.75">
      <c r="A10" s="83" t="s">
        <v>592</v>
      </c>
      <c r="B10" s="66" t="s">
        <v>3</v>
      </c>
      <c r="C10" s="67"/>
      <c r="D10" s="67"/>
      <c r="E10" s="68"/>
      <c r="F10" s="68"/>
    </row>
    <row r="11" spans="1:6" ht="12.75">
      <c r="A11" s="83" t="s">
        <v>593</v>
      </c>
      <c r="B11" s="66" t="s">
        <v>4</v>
      </c>
      <c r="C11" s="67"/>
      <c r="D11" s="67"/>
      <c r="E11" s="68"/>
      <c r="F11" s="68"/>
    </row>
    <row r="12" spans="1:6" ht="25.5">
      <c r="A12" s="83" t="s">
        <v>594</v>
      </c>
      <c r="B12" s="66" t="s">
        <v>5</v>
      </c>
      <c r="C12" s="67"/>
      <c r="D12" s="67"/>
      <c r="E12" s="68"/>
      <c r="F12" s="68"/>
    </row>
    <row r="13" spans="1:6" ht="12.75">
      <c r="A13" s="83" t="s">
        <v>595</v>
      </c>
      <c r="B13" s="66" t="s">
        <v>6</v>
      </c>
      <c r="C13" s="67"/>
      <c r="D13" s="67"/>
      <c r="E13" s="68"/>
      <c r="F13" s="68"/>
    </row>
    <row r="14" spans="1:6" ht="12.75">
      <c r="A14" s="83" t="s">
        <v>596</v>
      </c>
      <c r="B14" s="66" t="s">
        <v>7</v>
      </c>
      <c r="C14" s="67"/>
      <c r="D14" s="67"/>
      <c r="E14" s="68"/>
      <c r="F14" s="68"/>
    </row>
    <row r="15" spans="1:6" ht="12.75">
      <c r="A15" s="83" t="s">
        <v>597</v>
      </c>
      <c r="B15" s="66" t="s">
        <v>8</v>
      </c>
      <c r="C15" s="67"/>
      <c r="D15" s="67"/>
      <c r="E15" s="68"/>
      <c r="F15" s="68"/>
    </row>
    <row r="16" spans="1:6" ht="12.75">
      <c r="A16" s="83" t="s">
        <v>598</v>
      </c>
      <c r="B16" s="66" t="s">
        <v>9</v>
      </c>
      <c r="C16" s="67"/>
      <c r="D16" s="67"/>
      <c r="E16" s="68"/>
      <c r="F16" s="68"/>
    </row>
    <row r="17" spans="1:6" ht="12.75">
      <c r="A17" s="83" t="s">
        <v>599</v>
      </c>
      <c r="B17" s="66" t="s">
        <v>10</v>
      </c>
      <c r="C17" s="69">
        <f>R187121+R187131</f>
        <v>0</v>
      </c>
      <c r="D17" s="69">
        <f>R187122+R187132</f>
        <v>0</v>
      </c>
      <c r="E17" s="68"/>
      <c r="F17" s="68"/>
    </row>
    <row r="18" spans="1:6" ht="12.75">
      <c r="A18" s="83" t="s">
        <v>600</v>
      </c>
      <c r="B18" s="66" t="s">
        <v>11</v>
      </c>
      <c r="C18" s="67"/>
      <c r="D18" s="67"/>
      <c r="E18" s="68"/>
      <c r="F18" s="68"/>
    </row>
    <row r="19" spans="1:6" ht="12.75">
      <c r="A19" s="83" t="s">
        <v>601</v>
      </c>
      <c r="B19" s="66" t="s">
        <v>12</v>
      </c>
      <c r="C19" s="67"/>
      <c r="D19" s="67"/>
      <c r="E19" s="68"/>
      <c r="F19" s="68"/>
    </row>
    <row r="20" spans="1:6" ht="12.75">
      <c r="A20" s="83" t="s">
        <v>602</v>
      </c>
      <c r="B20" s="66" t="s">
        <v>13</v>
      </c>
      <c r="C20" s="67"/>
      <c r="D20" s="67"/>
      <c r="E20" s="68"/>
      <c r="F20" s="68"/>
    </row>
    <row r="21" spans="1:6" ht="12.75">
      <c r="A21" s="83" t="s">
        <v>603</v>
      </c>
      <c r="B21" s="66" t="s">
        <v>14</v>
      </c>
      <c r="C21" s="67"/>
      <c r="D21" s="67"/>
      <c r="E21" s="68"/>
      <c r="F21" s="68"/>
    </row>
    <row r="22" spans="1:6" ht="12.75">
      <c r="A22" s="83" t="s">
        <v>604</v>
      </c>
      <c r="B22" s="66" t="s">
        <v>15</v>
      </c>
      <c r="C22" s="67"/>
      <c r="D22" s="67"/>
      <c r="E22" s="68"/>
      <c r="F22" s="68"/>
    </row>
    <row r="23" spans="1:6" ht="12.75">
      <c r="A23" s="83" t="s">
        <v>605</v>
      </c>
      <c r="B23" s="66" t="s">
        <v>16</v>
      </c>
      <c r="C23" s="67"/>
      <c r="D23" s="67"/>
      <c r="E23" s="68"/>
      <c r="F23" s="68"/>
    </row>
    <row r="24" spans="1:6" ht="12.75">
      <c r="A24" s="83" t="s">
        <v>606</v>
      </c>
      <c r="B24" s="66" t="s">
        <v>17</v>
      </c>
      <c r="C24" s="67"/>
      <c r="D24" s="67"/>
      <c r="E24" s="68"/>
      <c r="F24" s="68"/>
    </row>
    <row r="25" spans="1:6" ht="12.75">
      <c r="A25" s="83" t="s">
        <v>607</v>
      </c>
      <c r="B25" s="66" t="s">
        <v>18</v>
      </c>
      <c r="C25" s="67"/>
      <c r="D25" s="67"/>
      <c r="E25" s="68"/>
      <c r="F25" s="68"/>
    </row>
    <row r="26" spans="1:6" ht="12.75">
      <c r="A26" s="83" t="s">
        <v>608</v>
      </c>
      <c r="B26" s="66" t="s">
        <v>19</v>
      </c>
      <c r="C26" s="67"/>
      <c r="D26" s="67"/>
      <c r="E26" s="68"/>
      <c r="F26" s="68"/>
    </row>
    <row r="27" spans="1:6" ht="12.75">
      <c r="A27" s="83" t="s">
        <v>609</v>
      </c>
      <c r="B27" s="66" t="s">
        <v>20</v>
      </c>
      <c r="C27" s="67"/>
      <c r="D27" s="67"/>
      <c r="E27" s="68"/>
      <c r="F27" s="68"/>
    </row>
    <row r="28" spans="1:6" ht="12.75">
      <c r="A28" s="83" t="s">
        <v>812</v>
      </c>
      <c r="B28" s="66" t="s">
        <v>21</v>
      </c>
      <c r="C28" s="67"/>
      <c r="D28" s="67"/>
      <c r="E28" s="68"/>
      <c r="F28" s="68"/>
    </row>
    <row r="29" spans="1:6" ht="12.75">
      <c r="A29" s="83" t="s">
        <v>813</v>
      </c>
      <c r="B29" s="66" t="s">
        <v>22</v>
      </c>
      <c r="C29" s="67"/>
      <c r="D29" s="67"/>
      <c r="E29" s="68"/>
      <c r="F29" s="68"/>
    </row>
    <row r="30" spans="1:6" ht="12.75">
      <c r="A30" s="83" t="s">
        <v>814</v>
      </c>
      <c r="B30" s="66" t="s">
        <v>23</v>
      </c>
      <c r="C30" s="67"/>
      <c r="D30" s="67"/>
      <c r="E30" s="68"/>
      <c r="F30" s="68"/>
    </row>
    <row r="31" spans="1:6" ht="12.75">
      <c r="A31" s="83" t="s">
        <v>610</v>
      </c>
      <c r="B31" s="66" t="s">
        <v>24</v>
      </c>
      <c r="C31" s="67"/>
      <c r="D31" s="67"/>
      <c r="E31" s="68"/>
      <c r="F31" s="68"/>
    </row>
    <row r="32" spans="1:6" ht="12.75">
      <c r="A32" s="83" t="s">
        <v>611</v>
      </c>
      <c r="B32" s="66" t="s">
        <v>25</v>
      </c>
      <c r="C32" s="67"/>
      <c r="D32" s="67"/>
      <c r="E32" s="68"/>
      <c r="F32" s="68"/>
    </row>
    <row r="33" spans="1:6" ht="12.75">
      <c r="A33" s="83" t="s">
        <v>612</v>
      </c>
      <c r="B33" s="66" t="s">
        <v>26</v>
      </c>
      <c r="C33" s="67"/>
      <c r="D33" s="67"/>
      <c r="E33" s="68"/>
      <c r="F33" s="68"/>
    </row>
    <row r="34" spans="1:6" ht="12.75">
      <c r="A34" s="83" t="s">
        <v>532</v>
      </c>
      <c r="B34" s="66" t="s">
        <v>31</v>
      </c>
      <c r="C34" s="69">
        <f>SUM(R187011:R187271)</f>
        <v>0</v>
      </c>
      <c r="D34" s="69">
        <f>SUM(R187012:R187272)</f>
        <v>0</v>
      </c>
      <c r="E34" s="68"/>
      <c r="F34" s="68"/>
    </row>
    <row r="35" spans="3:6" ht="12.75">
      <c r="C35" s="68"/>
      <c r="D35" s="68"/>
      <c r="E35" s="68"/>
      <c r="F35" s="68"/>
    </row>
  </sheetData>
  <sheetProtection password="EA52" sheet="1" objects="1" selectLockedCells="1"/>
  <dataValidations count="1">
    <dataValidation type="custom" allowBlank="1" showInputMessage="1" showErrorMessage="1" sqref="C7 D7 C8 D8 C9 D9 C10 D10 C11 D11 C12 D12 C13 D13 C14 D14 C15 D15 C16 D16 C17 D17 C18 D18 C19 D19 C20 D20 C21 D21 C22 D22 C23 D23 C24 D24 C25 D25 C26 D26 C27 D27 C28 D28 C29 D29 C30 D30 C31 D31 C32 D32 C33 D33 C34 D34">
      <formula1>C7*1=INT(C7*1)</formula1>
    </dataValidation>
  </dataValidations>
  <printOptions/>
  <pageMargins left="0.7" right="0.7" top="0.75" bottom="0.75" header="0.3" footer="0.3"/>
  <pageSetup fitToHeight="2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H26"/>
  <sheetViews>
    <sheetView zoomScalePageLayoutView="0" workbookViewId="0" topLeftCell="A1">
      <selection activeCell="C8" sqref="C8"/>
    </sheetView>
  </sheetViews>
  <sheetFormatPr defaultColWidth="9.00390625" defaultRowHeight="12.75"/>
  <cols>
    <col min="1" max="1" width="55.75390625" style="81" customWidth="1"/>
    <col min="2" max="2" width="7.25390625" style="64" bestFit="1" customWidth="1"/>
    <col min="3" max="4" width="15.75390625" style="4" customWidth="1"/>
    <col min="5" max="16384" width="9.125" style="4" customWidth="1"/>
  </cols>
  <sheetData>
    <row r="1" spans="1:8" ht="12.75">
      <c r="A1" s="80" t="s">
        <v>779</v>
      </c>
      <c r="D1" s="4" t="s">
        <v>756</v>
      </c>
      <c r="G1" s="4" t="s">
        <v>772</v>
      </c>
      <c r="H1" s="79">
        <f>IdentIco</f>
        <v>0</v>
      </c>
    </row>
    <row r="2" spans="1:8" ht="12.75">
      <c r="A2" s="80" t="s">
        <v>780</v>
      </c>
      <c r="G2" s="4" t="s">
        <v>773</v>
      </c>
      <c r="H2" s="4" t="str">
        <f>wshIdentMesiac</f>
        <v>12</v>
      </c>
    </row>
    <row r="3" spans="7:8" ht="12.75">
      <c r="G3" s="4" t="s">
        <v>774</v>
      </c>
      <c r="H3" s="4" t="str">
        <f>wshIdentRok</f>
        <v>18</v>
      </c>
    </row>
    <row r="5" spans="3:4" ht="12.75">
      <c r="C5" s="111" t="s">
        <v>767</v>
      </c>
      <c r="D5" s="111"/>
    </row>
    <row r="6" spans="3:4" ht="25.5">
      <c r="C6" s="76" t="s">
        <v>768</v>
      </c>
      <c r="D6" s="78" t="s">
        <v>769</v>
      </c>
    </row>
    <row r="7" spans="1:4" ht="12.75">
      <c r="A7" s="82" t="s">
        <v>526</v>
      </c>
      <c r="B7" s="65" t="s">
        <v>527</v>
      </c>
      <c r="C7" s="77" t="s">
        <v>528</v>
      </c>
      <c r="D7" s="77" t="s">
        <v>529</v>
      </c>
    </row>
    <row r="8" spans="1:6" ht="12.75">
      <c r="A8" s="83" t="s">
        <v>572</v>
      </c>
      <c r="B8" s="66" t="s">
        <v>0</v>
      </c>
      <c r="C8" s="67"/>
      <c r="D8" s="67"/>
      <c r="E8" s="68"/>
      <c r="F8" s="68"/>
    </row>
    <row r="9" spans="1:6" ht="12.75">
      <c r="A9" s="83" t="s">
        <v>573</v>
      </c>
      <c r="B9" s="66" t="s">
        <v>1</v>
      </c>
      <c r="C9" s="67"/>
      <c r="D9" s="67"/>
      <c r="E9" s="68"/>
      <c r="F9" s="68"/>
    </row>
    <row r="10" spans="1:6" ht="12.75">
      <c r="A10" s="83" t="s">
        <v>574</v>
      </c>
      <c r="B10" s="66" t="s">
        <v>2</v>
      </c>
      <c r="C10" s="67"/>
      <c r="D10" s="67"/>
      <c r="E10" s="68"/>
      <c r="F10" s="68"/>
    </row>
    <row r="11" spans="1:6" ht="12.75">
      <c r="A11" s="83" t="s">
        <v>575</v>
      </c>
      <c r="B11" s="66" t="s">
        <v>3</v>
      </c>
      <c r="C11" s="67"/>
      <c r="D11" s="67"/>
      <c r="E11" s="68"/>
      <c r="F11" s="68"/>
    </row>
    <row r="12" spans="1:6" ht="12.75">
      <c r="A12" s="83" t="s">
        <v>576</v>
      </c>
      <c r="B12" s="66" t="s">
        <v>4</v>
      </c>
      <c r="C12" s="67"/>
      <c r="D12" s="67"/>
      <c r="E12" s="68"/>
      <c r="F12" s="68"/>
    </row>
    <row r="13" spans="1:6" ht="12.75">
      <c r="A13" s="83" t="s">
        <v>577</v>
      </c>
      <c r="B13" s="66" t="s">
        <v>5</v>
      </c>
      <c r="C13" s="67"/>
      <c r="D13" s="67"/>
      <c r="E13" s="68"/>
      <c r="F13" s="68"/>
    </row>
    <row r="14" spans="1:6" ht="12.75">
      <c r="A14" s="83" t="s">
        <v>578</v>
      </c>
      <c r="B14" s="66" t="s">
        <v>6</v>
      </c>
      <c r="C14" s="67"/>
      <c r="D14" s="67"/>
      <c r="E14" s="68"/>
      <c r="F14" s="68"/>
    </row>
    <row r="15" spans="1:6" ht="12.75">
      <c r="A15" s="83" t="s">
        <v>579</v>
      </c>
      <c r="B15" s="66" t="s">
        <v>7</v>
      </c>
      <c r="C15" s="67"/>
      <c r="D15" s="67"/>
      <c r="E15" s="68"/>
      <c r="F15" s="68"/>
    </row>
    <row r="16" spans="1:6" ht="25.5">
      <c r="A16" s="83" t="s">
        <v>580</v>
      </c>
      <c r="B16" s="66" t="s">
        <v>8</v>
      </c>
      <c r="C16" s="67"/>
      <c r="D16" s="67"/>
      <c r="E16" s="68"/>
      <c r="F16" s="68"/>
    </row>
    <row r="17" spans="1:6" ht="12.75">
      <c r="A17" s="83" t="s">
        <v>581</v>
      </c>
      <c r="B17" s="66" t="s">
        <v>9</v>
      </c>
      <c r="C17" s="67"/>
      <c r="D17" s="67"/>
      <c r="E17" s="68"/>
      <c r="F17" s="68"/>
    </row>
    <row r="18" spans="1:6" ht="12.75">
      <c r="A18" s="83" t="s">
        <v>582</v>
      </c>
      <c r="B18" s="66" t="s">
        <v>10</v>
      </c>
      <c r="C18" s="67"/>
      <c r="D18" s="67"/>
      <c r="E18" s="68"/>
      <c r="F18" s="68"/>
    </row>
    <row r="19" spans="1:6" ht="12.75">
      <c r="A19" s="83" t="s">
        <v>583</v>
      </c>
      <c r="B19" s="66" t="s">
        <v>11</v>
      </c>
      <c r="C19" s="67"/>
      <c r="D19" s="67"/>
      <c r="E19" s="68"/>
      <c r="F19" s="68"/>
    </row>
    <row r="20" spans="1:6" ht="12.75">
      <c r="A20" s="83" t="s">
        <v>584</v>
      </c>
      <c r="B20" s="66" t="s">
        <v>12</v>
      </c>
      <c r="C20" s="67"/>
      <c r="D20" s="67"/>
      <c r="E20" s="68"/>
      <c r="F20" s="68"/>
    </row>
    <row r="21" spans="1:6" ht="12.75">
      <c r="A21" s="83" t="s">
        <v>585</v>
      </c>
      <c r="B21" s="66" t="s">
        <v>13</v>
      </c>
      <c r="C21" s="67"/>
      <c r="D21" s="67"/>
      <c r="E21" s="68"/>
      <c r="F21" s="68"/>
    </row>
    <row r="22" spans="1:6" ht="25.5">
      <c r="A22" s="83" t="s">
        <v>586</v>
      </c>
      <c r="B22" s="66" t="s">
        <v>14</v>
      </c>
      <c r="C22" s="67"/>
      <c r="D22" s="67"/>
      <c r="E22" s="68"/>
      <c r="F22" s="68"/>
    </row>
    <row r="23" spans="1:6" ht="12.75">
      <c r="A23" s="83" t="s">
        <v>587</v>
      </c>
      <c r="B23" s="66" t="s">
        <v>15</v>
      </c>
      <c r="C23" s="67"/>
      <c r="D23" s="67"/>
      <c r="E23" s="68"/>
      <c r="F23" s="68"/>
    </row>
    <row r="24" spans="1:6" ht="12.75">
      <c r="A24" s="83" t="s">
        <v>588</v>
      </c>
      <c r="B24" s="66" t="s">
        <v>16</v>
      </c>
      <c r="C24" s="67"/>
      <c r="D24" s="67"/>
      <c r="E24" s="68"/>
      <c r="F24" s="68"/>
    </row>
    <row r="25" spans="1:6" ht="12.75">
      <c r="A25" s="83" t="s">
        <v>532</v>
      </c>
      <c r="B25" s="66" t="s">
        <v>31</v>
      </c>
      <c r="C25" s="69">
        <f>SUM(R188011:R188171)</f>
        <v>0</v>
      </c>
      <c r="D25" s="69">
        <f>SUM(R188012:R188172)</f>
        <v>0</v>
      </c>
      <c r="E25" s="68"/>
      <c r="F25" s="68"/>
    </row>
    <row r="26" spans="3:6" ht="12.75">
      <c r="C26" s="68"/>
      <c r="D26" s="68"/>
      <c r="E26" s="68"/>
      <c r="F26" s="68"/>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C16 D16 C17 D17 C18 D18 C19 D19 C20 D20 C21 D21 C22 D22 C23 D23 C24 D24 C25 D25">
      <formula1>C8*1=INT(C8*1)</formula1>
    </dataValidation>
  </dataValidations>
  <printOptions/>
  <pageMargins left="0.7" right="0.7" top="0.75" bottom="0.75" header="0.3" footer="0.3"/>
  <pageSetup fitToHeight="2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H16"/>
  <sheetViews>
    <sheetView zoomScalePageLayoutView="0" workbookViewId="0" topLeftCell="A1">
      <selection activeCell="C8" sqref="C8"/>
    </sheetView>
  </sheetViews>
  <sheetFormatPr defaultColWidth="9.00390625" defaultRowHeight="12.75"/>
  <cols>
    <col min="1" max="1" width="55.75390625" style="81" customWidth="1"/>
    <col min="2" max="2" width="7.25390625" style="64" bestFit="1" customWidth="1"/>
    <col min="3" max="4" width="15.75390625" style="4" customWidth="1"/>
    <col min="5" max="16384" width="9.125" style="4" customWidth="1"/>
  </cols>
  <sheetData>
    <row r="1" spans="1:8" ht="12.75">
      <c r="A1" s="80" t="s">
        <v>781</v>
      </c>
      <c r="D1" s="4" t="s">
        <v>756</v>
      </c>
      <c r="G1" s="4" t="s">
        <v>772</v>
      </c>
      <c r="H1" s="79">
        <f>IdentIco</f>
        <v>0</v>
      </c>
    </row>
    <row r="2" spans="1:8" ht="12.75">
      <c r="A2" s="80" t="s">
        <v>782</v>
      </c>
      <c r="G2" s="4" t="s">
        <v>773</v>
      </c>
      <c r="H2" s="4" t="str">
        <f>wshIdentMesiac</f>
        <v>12</v>
      </c>
    </row>
    <row r="3" spans="7:8" ht="12.75">
      <c r="G3" s="4" t="s">
        <v>774</v>
      </c>
      <c r="H3" s="4" t="str">
        <f>wshIdentRok</f>
        <v>18</v>
      </c>
    </row>
    <row r="5" spans="3:4" ht="12.75">
      <c r="C5" s="111" t="s">
        <v>767</v>
      </c>
      <c r="D5" s="111"/>
    </row>
    <row r="6" spans="3:4" ht="25.5">
      <c r="C6" s="76" t="s">
        <v>768</v>
      </c>
      <c r="D6" s="78" t="s">
        <v>769</v>
      </c>
    </row>
    <row r="7" spans="1:4" ht="12.75">
      <c r="A7" s="82" t="s">
        <v>526</v>
      </c>
      <c r="B7" s="65" t="s">
        <v>527</v>
      </c>
      <c r="C7" s="77" t="s">
        <v>528</v>
      </c>
      <c r="D7" s="77" t="s">
        <v>529</v>
      </c>
    </row>
    <row r="8" spans="1:6" ht="12.75">
      <c r="A8" s="83" t="s">
        <v>565</v>
      </c>
      <c r="B8" s="66" t="s">
        <v>0</v>
      </c>
      <c r="C8" s="67"/>
      <c r="D8" s="67"/>
      <c r="E8" s="68"/>
      <c r="F8" s="68"/>
    </row>
    <row r="9" spans="1:6" ht="12.75">
      <c r="A9" s="83" t="s">
        <v>566</v>
      </c>
      <c r="B9" s="66" t="s">
        <v>1</v>
      </c>
      <c r="C9" s="67"/>
      <c r="D9" s="67"/>
      <c r="E9" s="68"/>
      <c r="F9" s="68"/>
    </row>
    <row r="10" spans="1:6" ht="12.75">
      <c r="A10" s="83" t="s">
        <v>567</v>
      </c>
      <c r="B10" s="66" t="s">
        <v>2</v>
      </c>
      <c r="C10" s="67"/>
      <c r="D10" s="67"/>
      <c r="E10" s="68"/>
      <c r="F10" s="68"/>
    </row>
    <row r="11" spans="1:6" ht="12.75">
      <c r="A11" s="83" t="s">
        <v>568</v>
      </c>
      <c r="B11" s="66" t="s">
        <v>3</v>
      </c>
      <c r="C11" s="67"/>
      <c r="D11" s="67"/>
      <c r="E11" s="68"/>
      <c r="F11" s="68"/>
    </row>
    <row r="12" spans="1:6" ht="12.75">
      <c r="A12" s="83" t="s">
        <v>569</v>
      </c>
      <c r="B12" s="66" t="s">
        <v>4</v>
      </c>
      <c r="C12" s="67"/>
      <c r="D12" s="67"/>
      <c r="E12" s="68"/>
      <c r="F12" s="68"/>
    </row>
    <row r="13" spans="1:6" ht="12.75">
      <c r="A13" s="83" t="s">
        <v>570</v>
      </c>
      <c r="B13" s="66" t="s">
        <v>5</v>
      </c>
      <c r="C13" s="67"/>
      <c r="D13" s="67"/>
      <c r="E13" s="68"/>
      <c r="F13" s="68"/>
    </row>
    <row r="14" spans="1:6" ht="12.75">
      <c r="A14" s="83" t="s">
        <v>571</v>
      </c>
      <c r="B14" s="66" t="s">
        <v>6</v>
      </c>
      <c r="C14" s="67"/>
      <c r="D14" s="67"/>
      <c r="E14" s="68"/>
      <c r="F14" s="68"/>
    </row>
    <row r="15" spans="1:6" ht="12.75">
      <c r="A15" s="83" t="s">
        <v>532</v>
      </c>
      <c r="B15" s="66" t="s">
        <v>31</v>
      </c>
      <c r="C15" s="69">
        <f>SUM(R189011:R189071)</f>
        <v>0</v>
      </c>
      <c r="D15" s="69">
        <f>SUM(R189012:R189072)</f>
        <v>0</v>
      </c>
      <c r="E15" s="68"/>
      <c r="F15" s="68"/>
    </row>
    <row r="16" spans="3:6" ht="12.75">
      <c r="C16" s="68"/>
      <c r="D16" s="68"/>
      <c r="E16" s="68"/>
      <c r="F16" s="68"/>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formula1>C8*1=INT(C8*1)</formula1>
    </dataValidation>
  </dataValidations>
  <printOptions/>
  <pageMargins left="0.7" right="0.7" top="0.75" bottom="0.75" header="0.3" footer="0.3"/>
  <pageSetup fitToHeight="2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H32"/>
  <sheetViews>
    <sheetView zoomScalePageLayoutView="0" workbookViewId="0" topLeftCell="A1">
      <selection activeCell="C9" sqref="C9"/>
    </sheetView>
  </sheetViews>
  <sheetFormatPr defaultColWidth="9.00390625" defaultRowHeight="12.75"/>
  <cols>
    <col min="1" max="1" width="55.75390625" style="81" customWidth="1"/>
    <col min="2" max="2" width="7.25390625" style="64" bestFit="1" customWidth="1"/>
    <col min="3" max="6" width="15.75390625" style="4" customWidth="1"/>
    <col min="7" max="16384" width="9.125" style="4" customWidth="1"/>
  </cols>
  <sheetData>
    <row r="1" spans="1:8" ht="12.75">
      <c r="A1" s="80" t="s">
        <v>787</v>
      </c>
      <c r="D1" s="4" t="s">
        <v>756</v>
      </c>
      <c r="G1" s="4" t="s">
        <v>772</v>
      </c>
      <c r="H1" s="79">
        <f>IdentIco</f>
        <v>0</v>
      </c>
    </row>
    <row r="2" spans="1:8" ht="12.75">
      <c r="A2" s="80" t="s">
        <v>788</v>
      </c>
      <c r="G2" s="4" t="s">
        <v>773</v>
      </c>
      <c r="H2" s="4" t="str">
        <f>wshIdentMesiac</f>
        <v>12</v>
      </c>
    </row>
    <row r="3" spans="7:8" ht="12.75">
      <c r="G3" s="4" t="s">
        <v>774</v>
      </c>
      <c r="H3" s="4" t="str">
        <f>wshIdentRok</f>
        <v>18</v>
      </c>
    </row>
    <row r="5" spans="3:6" ht="12.75">
      <c r="C5" s="111" t="s">
        <v>767</v>
      </c>
      <c r="D5" s="111"/>
      <c r="E5" s="111"/>
      <c r="F5" s="111"/>
    </row>
    <row r="6" spans="3:6" ht="12.75">
      <c r="C6" s="112" t="s">
        <v>768</v>
      </c>
      <c r="D6" s="114" t="s">
        <v>769</v>
      </c>
      <c r="E6" s="114"/>
      <c r="F6" s="114"/>
    </row>
    <row r="7" spans="3:6" ht="38.25">
      <c r="C7" s="113"/>
      <c r="D7" s="76" t="s">
        <v>784</v>
      </c>
      <c r="E7" s="76" t="s">
        <v>785</v>
      </c>
      <c r="F7" s="78" t="s">
        <v>786</v>
      </c>
    </row>
    <row r="8" spans="1:6" ht="12.75">
      <c r="A8" s="82" t="s">
        <v>526</v>
      </c>
      <c r="B8" s="65" t="s">
        <v>527</v>
      </c>
      <c r="C8" s="77" t="s">
        <v>528</v>
      </c>
      <c r="D8" s="77" t="s">
        <v>529</v>
      </c>
      <c r="E8" s="77" t="s">
        <v>530</v>
      </c>
      <c r="F8" s="77" t="s">
        <v>533</v>
      </c>
    </row>
    <row r="9" spans="1:8" ht="12.75">
      <c r="A9" s="83" t="s">
        <v>543</v>
      </c>
      <c r="B9" s="66" t="s">
        <v>0</v>
      </c>
      <c r="C9" s="67"/>
      <c r="D9" s="67"/>
      <c r="E9" s="67"/>
      <c r="F9" s="67"/>
      <c r="G9" s="68"/>
      <c r="H9" s="68"/>
    </row>
    <row r="10" spans="1:8" ht="12.75">
      <c r="A10" s="83" t="s">
        <v>544</v>
      </c>
      <c r="B10" s="66" t="s">
        <v>1</v>
      </c>
      <c r="C10" s="67"/>
      <c r="D10" s="67"/>
      <c r="E10" s="67"/>
      <c r="F10" s="67"/>
      <c r="G10" s="68"/>
      <c r="H10" s="68"/>
    </row>
    <row r="11" spans="1:8" ht="12.75">
      <c r="A11" s="83" t="s">
        <v>545</v>
      </c>
      <c r="B11" s="66" t="s">
        <v>2</v>
      </c>
      <c r="C11" s="67"/>
      <c r="D11" s="67"/>
      <c r="E11" s="67"/>
      <c r="F11" s="67"/>
      <c r="G11" s="68"/>
      <c r="H11" s="68"/>
    </row>
    <row r="12" spans="1:8" ht="12.75">
      <c r="A12" s="83" t="s">
        <v>546</v>
      </c>
      <c r="B12" s="66" t="s">
        <v>3</v>
      </c>
      <c r="C12" s="67"/>
      <c r="D12" s="67"/>
      <c r="E12" s="67"/>
      <c r="F12" s="67"/>
      <c r="G12" s="68"/>
      <c r="H12" s="68"/>
    </row>
    <row r="13" spans="1:8" ht="12.75">
      <c r="A13" s="83" t="s">
        <v>547</v>
      </c>
      <c r="B13" s="66" t="s">
        <v>4</v>
      </c>
      <c r="C13" s="67"/>
      <c r="D13" s="67"/>
      <c r="E13" s="67"/>
      <c r="F13" s="67"/>
      <c r="G13" s="68"/>
      <c r="H13" s="68"/>
    </row>
    <row r="14" spans="1:8" ht="12.75">
      <c r="A14" s="83" t="s">
        <v>548</v>
      </c>
      <c r="B14" s="66" t="s">
        <v>5</v>
      </c>
      <c r="C14" s="67"/>
      <c r="D14" s="67"/>
      <c r="E14" s="67"/>
      <c r="F14" s="67"/>
      <c r="G14" s="68"/>
      <c r="H14" s="68"/>
    </row>
    <row r="15" spans="1:8" ht="12.75">
      <c r="A15" s="83" t="s">
        <v>549</v>
      </c>
      <c r="B15" s="66" t="s">
        <v>6</v>
      </c>
      <c r="C15" s="67"/>
      <c r="D15" s="67"/>
      <c r="E15" s="67"/>
      <c r="F15" s="67"/>
      <c r="G15" s="68"/>
      <c r="H15" s="68"/>
    </row>
    <row r="16" spans="1:8" ht="12.75">
      <c r="A16" s="83" t="s">
        <v>550</v>
      </c>
      <c r="B16" s="66" t="s">
        <v>7</v>
      </c>
      <c r="C16" s="67"/>
      <c r="D16" s="67"/>
      <c r="E16" s="67"/>
      <c r="F16" s="67"/>
      <c r="G16" s="68"/>
      <c r="H16" s="68"/>
    </row>
    <row r="17" spans="1:8" ht="12.75">
      <c r="A17" s="83" t="s">
        <v>551</v>
      </c>
      <c r="B17" s="66" t="s">
        <v>8</v>
      </c>
      <c r="C17" s="67"/>
      <c r="D17" s="67"/>
      <c r="E17" s="67"/>
      <c r="F17" s="67"/>
      <c r="G17" s="68"/>
      <c r="H17" s="68"/>
    </row>
    <row r="18" spans="1:8" ht="12.75">
      <c r="A18" s="83" t="s">
        <v>552</v>
      </c>
      <c r="B18" s="66" t="s">
        <v>9</v>
      </c>
      <c r="C18" s="67"/>
      <c r="D18" s="67"/>
      <c r="E18" s="67"/>
      <c r="F18" s="67"/>
      <c r="G18" s="68"/>
      <c r="H18" s="68"/>
    </row>
    <row r="19" spans="1:8" ht="12.75">
      <c r="A19" s="83" t="s">
        <v>553</v>
      </c>
      <c r="B19" s="66" t="s">
        <v>10</v>
      </c>
      <c r="C19" s="67"/>
      <c r="D19" s="67"/>
      <c r="E19" s="67"/>
      <c r="F19" s="67"/>
      <c r="G19" s="68"/>
      <c r="H19" s="68"/>
    </row>
    <row r="20" spans="1:8" ht="12.75">
      <c r="A20" s="83" t="s">
        <v>554</v>
      </c>
      <c r="B20" s="66" t="s">
        <v>11</v>
      </c>
      <c r="C20" s="67"/>
      <c r="D20" s="67"/>
      <c r="E20" s="67"/>
      <c r="F20" s="67"/>
      <c r="G20" s="68"/>
      <c r="H20" s="68"/>
    </row>
    <row r="21" spans="1:8" ht="12.75">
      <c r="A21" s="83" t="s">
        <v>555</v>
      </c>
      <c r="B21" s="66" t="s">
        <v>12</v>
      </c>
      <c r="C21" s="67"/>
      <c r="D21" s="67"/>
      <c r="E21" s="67"/>
      <c r="F21" s="67"/>
      <c r="G21" s="68"/>
      <c r="H21" s="68"/>
    </row>
    <row r="22" spans="1:8" ht="12.75">
      <c r="A22" s="83" t="s">
        <v>556</v>
      </c>
      <c r="B22" s="66" t="s">
        <v>13</v>
      </c>
      <c r="C22" s="67"/>
      <c r="D22" s="67"/>
      <c r="E22" s="67"/>
      <c r="F22" s="67"/>
      <c r="G22" s="68"/>
      <c r="H22" s="68"/>
    </row>
    <row r="23" spans="1:8" ht="12.75">
      <c r="A23" s="83" t="s">
        <v>557</v>
      </c>
      <c r="B23" s="66" t="s">
        <v>14</v>
      </c>
      <c r="C23" s="67"/>
      <c r="D23" s="67"/>
      <c r="E23" s="67"/>
      <c r="F23" s="67"/>
      <c r="G23" s="68"/>
      <c r="H23" s="68"/>
    </row>
    <row r="24" spans="1:8" ht="12.75">
      <c r="A24" s="83" t="s">
        <v>558</v>
      </c>
      <c r="B24" s="66" t="s">
        <v>15</v>
      </c>
      <c r="C24" s="69">
        <f>SUM(R190171:R190221)</f>
        <v>0</v>
      </c>
      <c r="D24" s="69">
        <f>SUM(R190172:R190222)</f>
        <v>0</v>
      </c>
      <c r="E24" s="84" t="s">
        <v>783</v>
      </c>
      <c r="F24" s="84" t="s">
        <v>783</v>
      </c>
      <c r="G24" s="68"/>
      <c r="H24" s="68"/>
    </row>
    <row r="25" spans="1:8" ht="12.75">
      <c r="A25" s="83" t="s">
        <v>559</v>
      </c>
      <c r="B25" s="66" t="s">
        <v>16</v>
      </c>
      <c r="C25" s="67"/>
      <c r="D25" s="67"/>
      <c r="E25" s="84" t="s">
        <v>783</v>
      </c>
      <c r="F25" s="84" t="s">
        <v>783</v>
      </c>
      <c r="G25" s="68"/>
      <c r="H25" s="68"/>
    </row>
    <row r="26" spans="1:8" ht="12.75">
      <c r="A26" s="83" t="s">
        <v>560</v>
      </c>
      <c r="B26" s="66" t="s">
        <v>17</v>
      </c>
      <c r="C26" s="67"/>
      <c r="D26" s="67"/>
      <c r="E26" s="84" t="s">
        <v>783</v>
      </c>
      <c r="F26" s="84" t="s">
        <v>783</v>
      </c>
      <c r="G26" s="68"/>
      <c r="H26" s="68"/>
    </row>
    <row r="27" spans="1:8" ht="12.75">
      <c r="A27" s="83" t="s">
        <v>561</v>
      </c>
      <c r="B27" s="66" t="s">
        <v>18</v>
      </c>
      <c r="C27" s="67"/>
      <c r="D27" s="67"/>
      <c r="E27" s="84" t="s">
        <v>783</v>
      </c>
      <c r="F27" s="84" t="s">
        <v>783</v>
      </c>
      <c r="G27" s="68"/>
      <c r="H27" s="68"/>
    </row>
    <row r="28" spans="1:8" ht="12.75">
      <c r="A28" s="83" t="s">
        <v>562</v>
      </c>
      <c r="B28" s="66" t="s">
        <v>19</v>
      </c>
      <c r="C28" s="67"/>
      <c r="D28" s="67"/>
      <c r="E28" s="84" t="s">
        <v>783</v>
      </c>
      <c r="F28" s="84" t="s">
        <v>783</v>
      </c>
      <c r="G28" s="68"/>
      <c r="H28" s="68"/>
    </row>
    <row r="29" spans="1:8" ht="12.75">
      <c r="A29" s="83" t="s">
        <v>563</v>
      </c>
      <c r="B29" s="66" t="s">
        <v>20</v>
      </c>
      <c r="C29" s="67"/>
      <c r="D29" s="67"/>
      <c r="E29" s="84" t="s">
        <v>783</v>
      </c>
      <c r="F29" s="84" t="s">
        <v>783</v>
      </c>
      <c r="G29" s="68"/>
      <c r="H29" s="68"/>
    </row>
    <row r="30" spans="1:8" ht="12.75">
      <c r="A30" s="83" t="s">
        <v>564</v>
      </c>
      <c r="B30" s="66" t="s">
        <v>21</v>
      </c>
      <c r="C30" s="67"/>
      <c r="D30" s="67"/>
      <c r="E30" s="84" t="s">
        <v>783</v>
      </c>
      <c r="F30" s="84" t="s">
        <v>783</v>
      </c>
      <c r="G30" s="68"/>
      <c r="H30" s="68"/>
    </row>
    <row r="31" spans="1:8" ht="12.75">
      <c r="A31" s="83" t="s">
        <v>532</v>
      </c>
      <c r="B31" s="66" t="s">
        <v>31</v>
      </c>
      <c r="C31" s="69">
        <f>SUM(R190011:R190221)</f>
        <v>0</v>
      </c>
      <c r="D31" s="69">
        <f>SUM(R190012:R190222)</f>
        <v>0</v>
      </c>
      <c r="E31" s="69">
        <f>SUM(R190013:R190153)</f>
        <v>0</v>
      </c>
      <c r="F31" s="69">
        <f>SUM(R190014:R190154)</f>
        <v>0</v>
      </c>
      <c r="G31" s="68"/>
      <c r="H31" s="68"/>
    </row>
    <row r="32" spans="3:8" ht="12.75">
      <c r="C32" s="68"/>
      <c r="D32" s="68"/>
      <c r="E32" s="68"/>
      <c r="F32" s="68"/>
      <c r="G32" s="68"/>
      <c r="H32" s="68"/>
    </row>
  </sheetData>
  <sheetProtection password="EA52" sheet="1" objects="1" selectLockedCells="1"/>
  <mergeCells count="3">
    <mergeCell ref="C5:F5"/>
    <mergeCell ref="C6:C7"/>
    <mergeCell ref="D6:F6"/>
  </mergeCells>
  <dataValidations count="1">
    <dataValidation type="custom" allowBlank="1" showInputMessage="1" showErrorMessage="1" sqref="C9:F23 C24:D30 C31:F31">
      <formula1>C9*1=INT(C9*1)</formula1>
    </dataValidation>
  </dataValidations>
  <printOptions/>
  <pageMargins left="0.7" right="0.7" top="0.75" bottom="0.75" header="0.3" footer="0.3"/>
  <pageSetup fitToHeight="2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H18"/>
  <sheetViews>
    <sheetView zoomScalePageLayoutView="0" workbookViewId="0" topLeftCell="A1">
      <selection activeCell="C8" sqref="C8"/>
    </sheetView>
  </sheetViews>
  <sheetFormatPr defaultColWidth="9.00390625" defaultRowHeight="12.75"/>
  <cols>
    <col min="1" max="1" width="55.75390625" style="81" customWidth="1"/>
    <col min="2" max="2" width="7.25390625" style="64" bestFit="1" customWidth="1"/>
    <col min="3" max="6" width="15.75390625" style="4" customWidth="1"/>
    <col min="7" max="16384" width="9.125" style="4" customWidth="1"/>
  </cols>
  <sheetData>
    <row r="1" spans="1:8" ht="12.75">
      <c r="A1" s="80" t="s">
        <v>791</v>
      </c>
      <c r="D1" s="4" t="s">
        <v>756</v>
      </c>
      <c r="G1" s="4" t="s">
        <v>772</v>
      </c>
      <c r="H1" s="79">
        <f>IdentIco</f>
        <v>0</v>
      </c>
    </row>
    <row r="2" spans="1:8" ht="12.75">
      <c r="A2" s="80" t="s">
        <v>792</v>
      </c>
      <c r="G2" s="4" t="s">
        <v>773</v>
      </c>
      <c r="H2" s="4" t="str">
        <f>wshIdentMesiac</f>
        <v>12</v>
      </c>
    </row>
    <row r="3" spans="7:8" ht="12.75">
      <c r="G3" s="4" t="s">
        <v>774</v>
      </c>
      <c r="H3" s="4" t="str">
        <f>wshIdentRok</f>
        <v>18</v>
      </c>
    </row>
    <row r="5" spans="3:6" ht="12.75">
      <c r="C5" s="111" t="s">
        <v>768</v>
      </c>
      <c r="D5" s="115"/>
      <c r="E5" s="111" t="s">
        <v>769</v>
      </c>
      <c r="F5" s="111"/>
    </row>
    <row r="6" spans="3:6" ht="12.75">
      <c r="C6" s="85" t="s">
        <v>789</v>
      </c>
      <c r="D6" s="76" t="s">
        <v>790</v>
      </c>
      <c r="E6" s="85" t="s">
        <v>789</v>
      </c>
      <c r="F6" s="78" t="s">
        <v>790</v>
      </c>
    </row>
    <row r="7" spans="1:6" ht="12.75">
      <c r="A7" s="82" t="s">
        <v>526</v>
      </c>
      <c r="B7" s="65" t="s">
        <v>527</v>
      </c>
      <c r="C7" s="77" t="s">
        <v>528</v>
      </c>
      <c r="D7" s="77" t="s">
        <v>529</v>
      </c>
      <c r="E7" s="77" t="s">
        <v>530</v>
      </c>
      <c r="F7" s="77" t="s">
        <v>533</v>
      </c>
    </row>
    <row r="8" spans="1:8" ht="12.75">
      <c r="A8" s="83" t="s">
        <v>534</v>
      </c>
      <c r="B8" s="66" t="s">
        <v>0</v>
      </c>
      <c r="C8" s="67"/>
      <c r="D8" s="84" t="s">
        <v>783</v>
      </c>
      <c r="E8" s="67"/>
      <c r="F8" s="84" t="s">
        <v>783</v>
      </c>
      <c r="G8" s="68"/>
      <c r="H8" s="68"/>
    </row>
    <row r="9" spans="1:8" ht="12.75">
      <c r="A9" s="83" t="s">
        <v>535</v>
      </c>
      <c r="B9" s="66" t="s">
        <v>1</v>
      </c>
      <c r="C9" s="67"/>
      <c r="D9" s="84" t="s">
        <v>783</v>
      </c>
      <c r="E9" s="67"/>
      <c r="F9" s="84" t="s">
        <v>783</v>
      </c>
      <c r="G9" s="68"/>
      <c r="H9" s="68"/>
    </row>
    <row r="10" spans="1:8" ht="12.75">
      <c r="A10" s="83" t="s">
        <v>536</v>
      </c>
      <c r="B10" s="66" t="s">
        <v>2</v>
      </c>
      <c r="C10" s="67"/>
      <c r="D10" s="67"/>
      <c r="E10" s="67"/>
      <c r="F10" s="67"/>
      <c r="G10" s="68"/>
      <c r="H10" s="68"/>
    </row>
    <row r="11" spans="1:8" ht="12.75">
      <c r="A11" s="83" t="s">
        <v>537</v>
      </c>
      <c r="B11" s="66" t="s">
        <v>3</v>
      </c>
      <c r="C11" s="67"/>
      <c r="D11" s="67"/>
      <c r="E11" s="67"/>
      <c r="F11" s="67"/>
      <c r="G11" s="68"/>
      <c r="H11" s="68"/>
    </row>
    <row r="12" spans="1:8" ht="12.75">
      <c r="A12" s="83" t="s">
        <v>538</v>
      </c>
      <c r="B12" s="66" t="s">
        <v>4</v>
      </c>
      <c r="C12" s="67"/>
      <c r="D12" s="67"/>
      <c r="E12" s="67"/>
      <c r="F12" s="67"/>
      <c r="G12" s="68"/>
      <c r="H12" s="68"/>
    </row>
    <row r="13" spans="1:8" ht="12.75">
      <c r="A13" s="83" t="s">
        <v>539</v>
      </c>
      <c r="B13" s="66" t="s">
        <v>5</v>
      </c>
      <c r="C13" s="67"/>
      <c r="D13" s="67"/>
      <c r="E13" s="67"/>
      <c r="F13" s="67"/>
      <c r="G13" s="68"/>
      <c r="H13" s="68"/>
    </row>
    <row r="14" spans="1:8" ht="12.75">
      <c r="A14" s="83" t="s">
        <v>540</v>
      </c>
      <c r="B14" s="66" t="s">
        <v>6</v>
      </c>
      <c r="C14" s="67"/>
      <c r="D14" s="84" t="s">
        <v>783</v>
      </c>
      <c r="E14" s="67"/>
      <c r="F14" s="84" t="s">
        <v>783</v>
      </c>
      <c r="G14" s="68"/>
      <c r="H14" s="68"/>
    </row>
    <row r="15" spans="1:8" ht="12.75">
      <c r="A15" s="83" t="s">
        <v>541</v>
      </c>
      <c r="B15" s="66" t="s">
        <v>7</v>
      </c>
      <c r="C15" s="67"/>
      <c r="D15" s="84" t="s">
        <v>783</v>
      </c>
      <c r="E15" s="67"/>
      <c r="F15" s="84" t="s">
        <v>783</v>
      </c>
      <c r="G15" s="68"/>
      <c r="H15" s="68"/>
    </row>
    <row r="16" spans="1:8" ht="12.75">
      <c r="A16" s="83" t="s">
        <v>542</v>
      </c>
      <c r="B16" s="66" t="s">
        <v>8</v>
      </c>
      <c r="C16" s="67"/>
      <c r="D16" s="84" t="s">
        <v>783</v>
      </c>
      <c r="E16" s="67"/>
      <c r="F16" s="84" t="s">
        <v>783</v>
      </c>
      <c r="G16" s="68"/>
      <c r="H16" s="68"/>
    </row>
    <row r="17" spans="1:8" ht="12.75">
      <c r="A17" s="83" t="s">
        <v>532</v>
      </c>
      <c r="B17" s="66" t="s">
        <v>31</v>
      </c>
      <c r="C17" s="69">
        <f>SUM(R191011:R191091)</f>
        <v>0</v>
      </c>
      <c r="D17" s="69">
        <f>SUM(R191032:R191062)</f>
        <v>0</v>
      </c>
      <c r="E17" s="69">
        <f>SUM(R191013:R191093)</f>
        <v>0</v>
      </c>
      <c r="F17" s="69">
        <f>SUM(R191034:R191064)</f>
        <v>0</v>
      </c>
      <c r="G17" s="68"/>
      <c r="H17" s="68"/>
    </row>
    <row r="18" spans="3:8" ht="12.75">
      <c r="C18" s="68"/>
      <c r="D18" s="68"/>
      <c r="E18" s="68"/>
      <c r="F18" s="68"/>
      <c r="G18" s="68"/>
      <c r="H18" s="68"/>
    </row>
  </sheetData>
  <sheetProtection password="EA52" sheet="1" objects="1" selectLockedCells="1"/>
  <mergeCells count="2">
    <mergeCell ref="C5:D5"/>
    <mergeCell ref="E5:F5"/>
  </mergeCells>
  <dataValidations count="1">
    <dataValidation type="custom" allowBlank="1" showInputMessage="1" showErrorMessage="1" sqref="C8 E8 C9 E9 C10 D10 E10 F10 C11 D11 E11 F11 C12 D12 E12 F12 C13 D13 E13 F13 C14 E14 C15 E15 C16 E16 C17 D17 E17 F17">
      <formula1>C8*1=INT(C8*1)</formula1>
    </dataValidation>
  </dataValidations>
  <printOptions/>
  <pageMargins left="0.7" right="0.7" top="0.75" bottom="0.75" header="0.3" footer="0.3"/>
  <pageSetup fitToHeight="2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Radela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luba.janakova</dc:creator>
  <cp:keywords/>
  <dc:description/>
  <cp:lastModifiedBy>luba.janakova</cp:lastModifiedBy>
  <cp:lastPrinted>2007-01-25T07:42:33Z</cp:lastPrinted>
  <dcterms:created xsi:type="dcterms:W3CDTF">2006-02-07T13:14:29Z</dcterms:created>
  <dcterms:modified xsi:type="dcterms:W3CDTF">2019-03-25T06:21:16Z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