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activeTab="0"/>
  </bookViews>
  <sheets>
    <sheet name="Identifikacia" sheetId="1" r:id="rId1"/>
    <sheet name="VazbyIntervaly" sheetId="2" state="veryHidden" r:id="rId2"/>
    <sheet name="VazbyStlpce" sheetId="3" state="veryHidden" r:id="rId3"/>
    <sheet name="VazbyUplnost" sheetId="4" state="veryHidden" r:id="rId4"/>
    <sheet name="Vazby" sheetId="5" state="veryHidden" r:id="rId5"/>
    <sheet name="181" sheetId="6" r:id="rId6"/>
    <sheet name="183" sheetId="7" r:id="rId7"/>
    <sheet name="185" sheetId="8" r:id="rId8"/>
    <sheet name="187" sheetId="9" r:id="rId9"/>
    <sheet name="188" sheetId="10" r:id="rId10"/>
    <sheet name="189" sheetId="11" r:id="rId11"/>
    <sheet name="190" sheetId="12" r:id="rId12"/>
    <sheet name="191" sheetId="13" r:id="rId13"/>
    <sheet name="193" sheetId="14" r:id="rId14"/>
    <sheet name="Data" sheetId="15" state="veryHidden" r:id="rId15"/>
    <sheet name="Okresy" sheetId="16" r:id="rId16"/>
    <sheet name="Kapacity" sheetId="17" r:id="rId17"/>
    <sheet name="ODVCisKP" sheetId="18" state="veryHidden" r:id="rId18"/>
    <sheet name="Odbory" sheetId="19" r:id="rId19"/>
    <sheet name="Podpis" sheetId="20" r:id="rId20"/>
  </sheets>
  <externalReferences>
    <externalReference r:id="rId23"/>
  </externalReferences>
  <definedNames>
    <definedName name="CislKap">'Kapacity'!$A$2:$A$164</definedName>
    <definedName name="CisOdboryList">'Odbory'!$B$2:$B$24</definedName>
    <definedName name="CisOdboryNazov">'Odbory'!$A$1</definedName>
    <definedName name="CisOkrCisloList">'Okresy'!$B$2:$B$81</definedName>
    <definedName name="CisOkrNazov">'Okresy'!$A$1</definedName>
    <definedName name="Hodiny">'Identifikacia'!#REF!</definedName>
    <definedName name="ChybyVazieb">'Identifikacia'!$A$17</definedName>
    <definedName name="ChybyVaziebNadpis">'Identifikacia'!$A$17:$G$17</definedName>
    <definedName name="IdentCertBRC">'Identifikacia'!$C$8</definedName>
    <definedName name="IdentCertIFS">'Identifikacia'!$C$7</definedName>
    <definedName name="IdentCertINE">'Identifikacia'!$C$9</definedName>
    <definedName name="IdentDICO">'Identifikacia'!$D$2</definedName>
    <definedName name="IdentIco">'Identifikacia'!$B$2</definedName>
    <definedName name="IdentKap">#REF!</definedName>
    <definedName name="IdentKontakt">'Identifikacia'!$B$12</definedName>
    <definedName name="IdentOkresKod">'Identifikacia'!$B$4</definedName>
    <definedName name="IdentPotrKod">'Identifikacia'!$C$5</definedName>
    <definedName name="IdentRegC">'Identifikacia'!#REF!</definedName>
    <definedName name="IdentUct">'Identifikacia'!$C$6</definedName>
    <definedName name="IdentZostavil">'Identifikacia'!$B$11</definedName>
    <definedName name="intMaxHodn">'VazbyIntervaly'!$F$1</definedName>
    <definedName name="intMinHodn">'VazbyIntervaly'!$E$1</definedName>
    <definedName name="intOdd">'VazbyIntervaly'!$A$1</definedName>
    <definedName name="intRiad">'VazbyIntervaly'!$B$1</definedName>
    <definedName name="intStlp">'VazbyIntervaly'!$C$1</definedName>
    <definedName name="intVazbyData">'VazbyIntervaly'!$A$1:$H$33</definedName>
    <definedName name="intVzorec">'VazbyIntervaly'!$G$1</definedName>
    <definedName name="Jednotka">'Kapacity'!$C$1</definedName>
    <definedName name="MESACNE">'Identifikacia'!$I$1:$T$1</definedName>
    <definedName name="Minuty">'Identifikacia'!$F$2</definedName>
    <definedName name="MvazbyOdd1">#REF!</definedName>
    <definedName name="MvazbyText2">#REF!</definedName>
    <definedName name="NavzovKap">'Kapacity'!$B$1</definedName>
    <definedName name="NazovKap">'Kapacity'!$B$1</definedName>
    <definedName name="_xlnm.Print_Titles" localSheetId="5">'181'!$1:$7</definedName>
    <definedName name="_xlnm.Print_Titles" localSheetId="6">'183'!$1:$7</definedName>
    <definedName name="_xlnm.Print_Titles" localSheetId="7">'185'!$1:$7</definedName>
    <definedName name="_xlnm.Print_Titles" localSheetId="8">'187'!$1:$7</definedName>
    <definedName name="_xlnm.Print_Titles" localSheetId="9">'188'!$1:$7</definedName>
    <definedName name="_xlnm.Print_Titles" localSheetId="10">'189'!$1:$7</definedName>
    <definedName name="_xlnm.Print_Titles" localSheetId="11">'190'!$1:$7</definedName>
    <definedName name="_xlnm.Print_Titles" localSheetId="12">'191'!$1:$7</definedName>
    <definedName name="_xlnm.Print_Titles" localSheetId="13">'193'!$1:$7</definedName>
    <definedName name="_xlnm.Print_Titles" localSheetId="19">'Podpis'!$1:$3</definedName>
    <definedName name="NevyplVykaz">'Identifikacia'!$A$16</definedName>
    <definedName name="_xlnm.Print_Area" localSheetId="5">'181'!$A:$G</definedName>
    <definedName name="_xlnm.Print_Area" localSheetId="6">'183'!$A:$G</definedName>
    <definedName name="_xlnm.Print_Area" localSheetId="7">'185'!$A:$G</definedName>
    <definedName name="_xlnm.Print_Area" localSheetId="8">'187'!$A:$G</definedName>
    <definedName name="_xlnm.Print_Area" localSheetId="9">'188'!$A:$G</definedName>
    <definedName name="_xlnm.Print_Area" localSheetId="10">'189'!$A:$G</definedName>
    <definedName name="_xlnm.Print_Area" localSheetId="11">'190'!$A:$G</definedName>
    <definedName name="_xlnm.Print_Area" localSheetId="12">'191'!$A:$G</definedName>
    <definedName name="_xlnm.Print_Area" localSheetId="13">'193'!$A:$G</definedName>
    <definedName name="POLROCNE">'Identifikacia'!$P$2:$Q$2</definedName>
    <definedName name="R18100011">'181'!$C$8</definedName>
    <definedName name="R18100012">'181'!$D$8</definedName>
    <definedName name="R18100021">'181'!$C$9</definedName>
    <definedName name="R18100022">'181'!$D$9</definedName>
    <definedName name="R18100031">'181'!$C$10</definedName>
    <definedName name="R18100032">'181'!$D$10</definedName>
    <definedName name="R18100041">'181'!$C$11</definedName>
    <definedName name="R18100042">'181'!$D$11</definedName>
    <definedName name="R18100051">'181'!$C$12</definedName>
    <definedName name="R18100052">'181'!$D$12</definedName>
    <definedName name="R18100061">'181'!$C$13</definedName>
    <definedName name="R18100062">'181'!$D$13</definedName>
    <definedName name="R18100071">'181'!$C$14</definedName>
    <definedName name="R18100072">'181'!$D$14</definedName>
    <definedName name="R18100081">'181'!$C$15</definedName>
    <definedName name="R18100082">'181'!$D$15</definedName>
    <definedName name="R18100091">'181'!$C$16</definedName>
    <definedName name="R18100092">'181'!$D$16</definedName>
    <definedName name="R18100101">'181'!$C$17</definedName>
    <definedName name="R18100102">'181'!$D$17</definedName>
    <definedName name="R18300011">'183'!$C$8</definedName>
    <definedName name="R18300012">'183'!$D$8</definedName>
    <definedName name="R18300021">'183'!$C$9</definedName>
    <definedName name="R18300022">'183'!$D$9</definedName>
    <definedName name="R18300031">'183'!$C$10</definedName>
    <definedName name="R18300032">'183'!$D$10</definedName>
    <definedName name="R18300041">'183'!$C$11</definedName>
    <definedName name="R18300042">'183'!$D$11</definedName>
    <definedName name="R18300051">'183'!$C$12</definedName>
    <definedName name="R18300052">'183'!$D$12</definedName>
    <definedName name="R18300061">'183'!$C$13</definedName>
    <definedName name="R18300062">'183'!$D$13</definedName>
    <definedName name="R18300071">'183'!$C$14</definedName>
    <definedName name="R18300072">'183'!$D$14</definedName>
    <definedName name="R18300081">'183'!$C$15</definedName>
    <definedName name="R18300082">'183'!$D$15</definedName>
    <definedName name="R18300091">'183'!$C$16</definedName>
    <definedName name="R18300092">'183'!$D$16</definedName>
    <definedName name="R18500011">'185'!$C$8</definedName>
    <definedName name="R18500012">'185'!$D$8</definedName>
    <definedName name="R18500021">'185'!$C$9</definedName>
    <definedName name="R18500022">'185'!$D$9</definedName>
    <definedName name="R18500031">'185'!$C$10</definedName>
    <definedName name="R18500032">'185'!$D$10</definedName>
    <definedName name="R18500041">'185'!$C$11</definedName>
    <definedName name="R18500042">'185'!$D$11</definedName>
    <definedName name="R18500051">'185'!$C$12</definedName>
    <definedName name="R18500052">'185'!$D$12</definedName>
    <definedName name="R18500061">'185'!$C$13</definedName>
    <definedName name="R18500062">'185'!$D$13</definedName>
    <definedName name="R18500071">'185'!$C$14</definedName>
    <definedName name="R18500072">'185'!$D$14</definedName>
    <definedName name="R18500081">'185'!$C$15</definedName>
    <definedName name="R18500082">'185'!$D$15</definedName>
    <definedName name="R18500091">'185'!$C$16</definedName>
    <definedName name="R18500092">'185'!$D$16</definedName>
    <definedName name="R18500991">'185'!$C$17</definedName>
    <definedName name="R18500992">'185'!$D$17</definedName>
    <definedName name="R18700011">'187'!$C$7</definedName>
    <definedName name="R18700012">'187'!$D$7</definedName>
    <definedName name="R18700021">'187'!$C$8</definedName>
    <definedName name="R18700022">'187'!$D$8</definedName>
    <definedName name="R18700031">'187'!$C$9</definedName>
    <definedName name="R18700032">'187'!$D$9</definedName>
    <definedName name="R18700041">'187'!$C$10</definedName>
    <definedName name="R18700042">'187'!$D$10</definedName>
    <definedName name="R18700051">'187'!$C$11</definedName>
    <definedName name="R18700052">'187'!$D$11</definedName>
    <definedName name="R18700061">'187'!$C$12</definedName>
    <definedName name="R18700062">'187'!$D$12</definedName>
    <definedName name="R18700071">'187'!$C$13</definedName>
    <definedName name="R18700072">'187'!$D$13</definedName>
    <definedName name="R18700081">'187'!$C$14</definedName>
    <definedName name="R18700082">'187'!$D$14</definedName>
    <definedName name="R18700091">'187'!$C$15</definedName>
    <definedName name="R18700092">'187'!$D$15</definedName>
    <definedName name="R18700101">'187'!$C$16</definedName>
    <definedName name="R18700102">'187'!$D$16</definedName>
    <definedName name="R18700111">'187'!$C$17</definedName>
    <definedName name="R18700112">'187'!$D$17</definedName>
    <definedName name="R18700121">'187'!$C$18</definedName>
    <definedName name="R18700122">'187'!$D$18</definedName>
    <definedName name="R18700131">'187'!$C$19</definedName>
    <definedName name="R18700132">'187'!$D$19</definedName>
    <definedName name="R18700141">'187'!$C$20</definedName>
    <definedName name="R18700142">'187'!$D$20</definedName>
    <definedName name="R18700151">'187'!$C$21</definedName>
    <definedName name="R18700152">'187'!$D$21</definedName>
    <definedName name="R18700161">'187'!$C$22</definedName>
    <definedName name="R18700162">'187'!$D$22</definedName>
    <definedName name="R18700171">'187'!$C$23</definedName>
    <definedName name="R18700172">'187'!$D$23</definedName>
    <definedName name="R18700181">'187'!$C$24</definedName>
    <definedName name="R18700182">'187'!$D$24</definedName>
    <definedName name="R18700191">'187'!$C$25</definedName>
    <definedName name="R18700192">'187'!$D$25</definedName>
    <definedName name="R18700201">'187'!$C$26</definedName>
    <definedName name="R18700202">'187'!$D$26</definedName>
    <definedName name="R18700211">'187'!$C$27</definedName>
    <definedName name="R18700212">'187'!$D$27</definedName>
    <definedName name="R18700221">'187'!$C$28</definedName>
    <definedName name="R18700222">'187'!$D$28</definedName>
    <definedName name="R18700231">'187'!$C$29</definedName>
    <definedName name="R18700232">'187'!$D$29</definedName>
    <definedName name="R18700241">'187'!$C$30</definedName>
    <definedName name="R18700242">'187'!$D$30</definedName>
    <definedName name="R18700251">'187'!$C$31</definedName>
    <definedName name="R18700252">'187'!$D$31</definedName>
    <definedName name="R18700261">'187'!$C$32</definedName>
    <definedName name="R18700262">'187'!$D$32</definedName>
    <definedName name="R18700271">'187'!$C$33</definedName>
    <definedName name="R18700272">'187'!$D$33</definedName>
    <definedName name="R18700991">'187'!$C$34</definedName>
    <definedName name="R18700992">'187'!$D$34</definedName>
    <definedName name="R18800011">'188'!$C$8</definedName>
    <definedName name="R18800012">'188'!$D$8</definedName>
    <definedName name="R18800021">'188'!$C$9</definedName>
    <definedName name="R18800022">'188'!$D$9</definedName>
    <definedName name="R18800031">'188'!$C$10</definedName>
    <definedName name="R18800032">'188'!$D$10</definedName>
    <definedName name="R18800041">'188'!$C$11</definedName>
    <definedName name="R18800042">'188'!$D$11</definedName>
    <definedName name="R18800051">'188'!$C$12</definedName>
    <definedName name="R18800052">'188'!$D$12</definedName>
    <definedName name="R18800061">'188'!$C$13</definedName>
    <definedName name="R18800062">'188'!$D$13</definedName>
    <definedName name="R18800071">'188'!$C$14</definedName>
    <definedName name="R18800072">'188'!$D$14</definedName>
    <definedName name="R18800081">'188'!$C$15</definedName>
    <definedName name="R18800082">'188'!$D$15</definedName>
    <definedName name="R18800091">'188'!$C$16</definedName>
    <definedName name="R18800092">'188'!$D$16</definedName>
    <definedName name="R18800101">'188'!$C$17</definedName>
    <definedName name="R18800102">'188'!$D$17</definedName>
    <definedName name="R18800111">'188'!$C$18</definedName>
    <definedName name="R18800112">'188'!$D$18</definedName>
    <definedName name="R18800121">'188'!$C$19</definedName>
    <definedName name="R18800122">'188'!$D$19</definedName>
    <definedName name="R18800131">'188'!$C$20</definedName>
    <definedName name="R18800132">'188'!$D$20</definedName>
    <definedName name="R18800141">'188'!$C$21</definedName>
    <definedName name="R18800142">'188'!$D$21</definedName>
    <definedName name="R18800151">'188'!$C$22</definedName>
    <definedName name="R18800152">'188'!$D$22</definedName>
    <definedName name="R18800161">'188'!$C$23</definedName>
    <definedName name="R18800162">'188'!$D$23</definedName>
    <definedName name="R18800171">'188'!$C$24</definedName>
    <definedName name="R18800172">'188'!$D$24</definedName>
    <definedName name="R18800991">'188'!$C$25</definedName>
    <definedName name="R18800992">'188'!$D$25</definedName>
    <definedName name="R18900011">'189'!$C$8</definedName>
    <definedName name="R18900012">'189'!$D$8</definedName>
    <definedName name="R18900021">'189'!$C$9</definedName>
    <definedName name="R18900022">'189'!$D$9</definedName>
    <definedName name="R18900031">'189'!$C$10</definedName>
    <definedName name="R18900032">'189'!$D$10</definedName>
    <definedName name="R18900041">'189'!$C$11</definedName>
    <definedName name="R18900042">'189'!$D$11</definedName>
    <definedName name="R18900051">'189'!$C$12</definedName>
    <definedName name="R18900052">'189'!$D$12</definedName>
    <definedName name="R18900061">'189'!$C$13</definedName>
    <definedName name="R18900062">'189'!$D$13</definedName>
    <definedName name="R18900071">'189'!$C$14</definedName>
    <definedName name="R18900072">'189'!$D$14</definedName>
    <definedName name="R18900991">'189'!$C$15</definedName>
    <definedName name="R18900992">'189'!$D$15</definedName>
    <definedName name="R19000011">'190'!$C$9</definedName>
    <definedName name="R19000012">'190'!$D$9</definedName>
    <definedName name="R19000013">'190'!$E$9</definedName>
    <definedName name="R19000014">'190'!$F$9</definedName>
    <definedName name="R19000021">'190'!$C$10</definedName>
    <definedName name="R19000022">'190'!$D$10</definedName>
    <definedName name="R19000023">'190'!$E$10</definedName>
    <definedName name="R19000024">'190'!$F$10</definedName>
    <definedName name="R19000031">'190'!$C$11</definedName>
    <definedName name="R19000032">'190'!$D$11</definedName>
    <definedName name="R19000033">'190'!$E$11</definedName>
    <definedName name="R19000034">'190'!$F$11</definedName>
    <definedName name="R19000041">'190'!$C$12</definedName>
    <definedName name="R19000042">'190'!$D$12</definedName>
    <definedName name="R19000043">'190'!$E$12</definedName>
    <definedName name="R19000044">'190'!$F$12</definedName>
    <definedName name="R19000051">'190'!$C$13</definedName>
    <definedName name="R19000052">'190'!$D$13</definedName>
    <definedName name="R19000053">'190'!$E$13</definedName>
    <definedName name="R19000054">'190'!$F$13</definedName>
    <definedName name="R19000061">'190'!$C$14</definedName>
    <definedName name="R19000062">'190'!$D$14</definedName>
    <definedName name="R19000063">'190'!$E$14</definedName>
    <definedName name="R19000064">'190'!$F$14</definedName>
    <definedName name="R19000071">'190'!$C$15</definedName>
    <definedName name="R19000072">'190'!$D$15</definedName>
    <definedName name="R19000073">'190'!$E$15</definedName>
    <definedName name="R19000074">'190'!$F$15</definedName>
    <definedName name="R19000081">'190'!$C$16</definedName>
    <definedName name="R19000082">'190'!$D$16</definedName>
    <definedName name="R19000083">'190'!$E$16</definedName>
    <definedName name="R19000084">'190'!$F$16</definedName>
    <definedName name="R19000091">'190'!$C$17</definedName>
    <definedName name="R19000092">'190'!$D$17</definedName>
    <definedName name="R19000093">'190'!$E$17</definedName>
    <definedName name="R19000094">'190'!$F$17</definedName>
    <definedName name="R19000101">'190'!$C$18</definedName>
    <definedName name="R19000102">'190'!$D$18</definedName>
    <definedName name="R19000103">'190'!$E$18</definedName>
    <definedName name="R19000104">'190'!$F$18</definedName>
    <definedName name="R19000111">'190'!$C$19</definedName>
    <definedName name="R19000112">'190'!$D$19</definedName>
    <definedName name="R19000113">'190'!$E$19</definedName>
    <definedName name="R19000114">'190'!$F$19</definedName>
    <definedName name="R19000121">'190'!$C$20</definedName>
    <definedName name="R19000122">'190'!$D$20</definedName>
    <definedName name="R19000123">'190'!$E$20</definedName>
    <definedName name="R19000124">'190'!$F$20</definedName>
    <definedName name="R19000131">'190'!$C$21</definedName>
    <definedName name="R19000132">'190'!$D$21</definedName>
    <definedName name="R19000133">'190'!$E$21</definedName>
    <definedName name="R19000134">'190'!$F$21</definedName>
    <definedName name="R19000141">'190'!$C$22</definedName>
    <definedName name="R19000142">'190'!$D$22</definedName>
    <definedName name="R19000143">'190'!$E$22</definedName>
    <definedName name="R19000144">'190'!$F$22</definedName>
    <definedName name="R19000151">'190'!$C$23</definedName>
    <definedName name="R19000152">'190'!$D$23</definedName>
    <definedName name="R19000153">'190'!$E$23</definedName>
    <definedName name="R19000154">'190'!$F$23</definedName>
    <definedName name="R19000161">'190'!$C$24</definedName>
    <definedName name="R19000162">'190'!$D$24</definedName>
    <definedName name="R19000163">'190'!$E$24</definedName>
    <definedName name="R19000164">'190'!$F$24</definedName>
    <definedName name="R19000171">'190'!$C$25</definedName>
    <definedName name="R19000172">'190'!$D$25</definedName>
    <definedName name="R19000173">'190'!$E$25</definedName>
    <definedName name="R19000174">'190'!$F$25</definedName>
    <definedName name="R19000181">'190'!$C$26</definedName>
    <definedName name="R19000182">'190'!$D$26</definedName>
    <definedName name="R19000183">'190'!$E$26</definedName>
    <definedName name="R19000184">'190'!$F$26</definedName>
    <definedName name="R19000191">'190'!$C$27</definedName>
    <definedName name="R19000192">'190'!$D$27</definedName>
    <definedName name="R19000193">'190'!$E$27</definedName>
    <definedName name="R19000194">'190'!$F$27</definedName>
    <definedName name="R19000201">'190'!$C$28</definedName>
    <definedName name="R19000202">'190'!$D$28</definedName>
    <definedName name="R19000203">'190'!$E$28</definedName>
    <definedName name="R19000204">'190'!$F$28</definedName>
    <definedName name="R19000211">'190'!$C$29</definedName>
    <definedName name="R19000212">'190'!$D$29</definedName>
    <definedName name="R19000213">'190'!$E$29</definedName>
    <definedName name="R19000214">'190'!$F$29</definedName>
    <definedName name="R19000221">'190'!$C$30</definedName>
    <definedName name="R19000222">'190'!$D$30</definedName>
    <definedName name="R19000223">'190'!$E$30</definedName>
    <definedName name="R19000224">'190'!$F$30</definedName>
    <definedName name="R19000991">'190'!$C$31</definedName>
    <definedName name="R19000992">'190'!$D$31</definedName>
    <definedName name="R19000993">'190'!$E$31</definedName>
    <definedName name="R19000994">'190'!$F$31</definedName>
    <definedName name="R19100011">'191'!$C$8</definedName>
    <definedName name="R19100012">'191'!$D$8</definedName>
    <definedName name="R19100013">'191'!$E$8</definedName>
    <definedName name="R19100014">'191'!$F$8</definedName>
    <definedName name="R19100021">'191'!$C$9</definedName>
    <definedName name="R19100022">'191'!$D$9</definedName>
    <definedName name="R19100023">'191'!$E$9</definedName>
    <definedName name="R19100024">'191'!$F$9</definedName>
    <definedName name="R19100031">'191'!$C$10</definedName>
    <definedName name="R19100032">'191'!$D$10</definedName>
    <definedName name="R19100033">'191'!$E$10</definedName>
    <definedName name="R19100034">'191'!$F$10</definedName>
    <definedName name="R19100041">'191'!$C$11</definedName>
    <definedName name="R19100042">'191'!$D$11</definedName>
    <definedName name="R19100043">'191'!$E$11</definedName>
    <definedName name="R19100044">'191'!$F$11</definedName>
    <definedName name="R19100051">'191'!$C$12</definedName>
    <definedName name="R19100052">'191'!$D$12</definedName>
    <definedName name="R19100053">'191'!$E$12</definedName>
    <definedName name="R19100054">'191'!$F$12</definedName>
    <definedName name="R19100061">'191'!$C$13</definedName>
    <definedName name="R19100062">'191'!$D$13</definedName>
    <definedName name="R19100063">'191'!$E$13</definedName>
    <definedName name="R19100064">'191'!$F$13</definedName>
    <definedName name="R19100071">'191'!$C$14</definedName>
    <definedName name="R19100072">'191'!$D$14</definedName>
    <definedName name="R19100073">'191'!$E$14</definedName>
    <definedName name="R19100074">'191'!$F$14</definedName>
    <definedName name="R19100081">'191'!$C$15</definedName>
    <definedName name="R19100082">'191'!$D$15</definedName>
    <definedName name="R19100083">'191'!$E$15</definedName>
    <definedName name="R19100084">'191'!$F$15</definedName>
    <definedName name="R19100091">'191'!$C$16</definedName>
    <definedName name="R19100092">'191'!$D$16</definedName>
    <definedName name="R19100093">'191'!$E$16</definedName>
    <definedName name="R19100094">'191'!$F$16</definedName>
    <definedName name="R19100991">'191'!$C$17</definedName>
    <definedName name="R19100992">'191'!$D$17</definedName>
    <definedName name="R19100993">'191'!$E$17</definedName>
    <definedName name="R19100994">'191'!$F$17</definedName>
    <definedName name="R19366741">'193'!$D$8</definedName>
    <definedName name="R19366742">'193'!$E$8</definedName>
    <definedName name="R19366743">'193'!$F$8</definedName>
    <definedName name="R19366751">'193'!$D$9</definedName>
    <definedName name="R19366752">'193'!$E$9</definedName>
    <definedName name="R19366753">'193'!$F$9</definedName>
    <definedName name="R19366761">'193'!$D$10</definedName>
    <definedName name="R19366762">'193'!$E$10</definedName>
    <definedName name="R19366763">'193'!$F$10</definedName>
    <definedName name="R19366771">'193'!$D$11</definedName>
    <definedName name="R19366772">'193'!$E$11</definedName>
    <definedName name="R19366773">'193'!$F$11</definedName>
    <definedName name="R19366781">'193'!$D$12</definedName>
    <definedName name="R19366782">'193'!$E$12</definedName>
    <definedName name="R19366783">'193'!$F$12</definedName>
    <definedName name="R19366791">'193'!$D$13</definedName>
    <definedName name="R19366792">'193'!$E$13</definedName>
    <definedName name="R19366793">'193'!$F$13</definedName>
    <definedName name="R19366801">'193'!$D$14</definedName>
    <definedName name="R19366802">'193'!$E$14</definedName>
    <definedName name="R19366803">'193'!$F$14</definedName>
    <definedName name="R19366811">'193'!$D$15</definedName>
    <definedName name="R19366812">'193'!$E$15</definedName>
    <definedName name="R19366813">'193'!$F$15</definedName>
    <definedName name="R19366821">'193'!$D$16</definedName>
    <definedName name="R19366822">'193'!$E$16</definedName>
    <definedName name="R19366823">'193'!$F$16</definedName>
    <definedName name="R19366831">'193'!$D$17</definedName>
    <definedName name="R19366832">'193'!$E$17</definedName>
    <definedName name="R19366833">'193'!$F$17</definedName>
    <definedName name="R19366841">'193'!$D$18</definedName>
    <definedName name="R19366842">'193'!$E$18</definedName>
    <definedName name="R19366843">'193'!$F$18</definedName>
    <definedName name="R19366901">'193'!$D$19</definedName>
    <definedName name="R19366902">'193'!$E$19</definedName>
    <definedName name="R19366903">'193'!$F$19</definedName>
    <definedName name="R19366951">'193'!$D$20</definedName>
    <definedName name="R19366952">'193'!$E$20</definedName>
    <definedName name="R19366953">'193'!$F$20</definedName>
    <definedName name="R19366961">'193'!$D$21</definedName>
    <definedName name="R19366962">'193'!$E$21</definedName>
    <definedName name="R19366963">'193'!$F$21</definedName>
    <definedName name="R19366971">'193'!$D$22</definedName>
    <definedName name="R19366972">'193'!$E$22</definedName>
    <definedName name="R19366973">'193'!$F$22</definedName>
    <definedName name="R19366981">'193'!$D$23</definedName>
    <definedName name="R19366982">'193'!$E$23</definedName>
    <definedName name="R19366983">'193'!$F$23</definedName>
    <definedName name="R19366991">'193'!$D$24</definedName>
    <definedName name="R19366992">'193'!$E$24</definedName>
    <definedName name="R19366993">'193'!$F$24</definedName>
    <definedName name="R19367051">'193'!$D$25</definedName>
    <definedName name="R19367052">'193'!$E$25</definedName>
    <definedName name="R19367053">'193'!$F$25</definedName>
    <definedName name="R19367061">'193'!$D$26</definedName>
    <definedName name="R19367062">'193'!$E$26</definedName>
    <definedName name="R19367063">'193'!$F$26</definedName>
    <definedName name="R19367111">'193'!$D$27</definedName>
    <definedName name="R19367112">'193'!$E$27</definedName>
    <definedName name="R19367113">'193'!$F$27</definedName>
    <definedName name="R19367121">'193'!$D$28</definedName>
    <definedName name="R19367122">'193'!$E$28</definedName>
    <definedName name="R19367123">'193'!$F$28</definedName>
    <definedName name="R19367131">'193'!$D$29</definedName>
    <definedName name="R19367132">'193'!$E$29</definedName>
    <definedName name="R19367133">'193'!$F$29</definedName>
    <definedName name="R19367141">'193'!$D$30</definedName>
    <definedName name="R19367142">'193'!$E$30</definedName>
    <definedName name="R19367143">'193'!$F$30</definedName>
    <definedName name="R19367151">'193'!$D$31</definedName>
    <definedName name="R19367152">'193'!$E$31</definedName>
    <definedName name="R19367153">'193'!$F$31</definedName>
    <definedName name="R19367161">'193'!$D$32</definedName>
    <definedName name="R19367162">'193'!$E$32</definedName>
    <definedName name="R19367163">'193'!$F$32</definedName>
    <definedName name="R19367201">'193'!$D$33</definedName>
    <definedName name="R19367202">'193'!$E$33</definedName>
    <definedName name="R19367203">'193'!$F$33</definedName>
    <definedName name="R19367211">'193'!$D$34</definedName>
    <definedName name="R19367212">'193'!$E$34</definedName>
    <definedName name="R19367213">'193'!$F$34</definedName>
    <definedName name="R19367221">'193'!$D$35</definedName>
    <definedName name="R19367222">'193'!$E$35</definedName>
    <definedName name="R19367223">'193'!$F$35</definedName>
    <definedName name="R19367231">'193'!$D$36</definedName>
    <definedName name="R19367232">'193'!$E$36</definedName>
    <definedName name="R19367233">'193'!$F$36</definedName>
    <definedName name="R19367241">'193'!$D$37</definedName>
    <definedName name="R19367242">'193'!$E$37</definedName>
    <definedName name="R19367243">'193'!$F$37</definedName>
    <definedName name="R19367301">'193'!$D$38</definedName>
    <definedName name="R19367302">'193'!$E$38</definedName>
    <definedName name="R19367303">'193'!$F$38</definedName>
    <definedName name="R19367311">'193'!$D$39</definedName>
    <definedName name="R19367312">'193'!$E$39</definedName>
    <definedName name="R19367313">'193'!$F$39</definedName>
    <definedName name="R19367351">'193'!$D$40</definedName>
    <definedName name="R19367352">'193'!$E$40</definedName>
    <definedName name="R19367353">'193'!$F$40</definedName>
    <definedName name="R19367401">'193'!$D$41</definedName>
    <definedName name="R19367402">'193'!$E$41</definedName>
    <definedName name="R19367403">'193'!$F$41</definedName>
    <definedName name="R19367411">'193'!$D$42</definedName>
    <definedName name="R19367412">'193'!$E$42</definedName>
    <definedName name="R19367413">'193'!$F$42</definedName>
    <definedName name="R19367421">'193'!$D$43</definedName>
    <definedName name="R19367422">'193'!$E$43</definedName>
    <definedName name="R19367423">'193'!$F$43</definedName>
    <definedName name="R19367451">'193'!$D$44</definedName>
    <definedName name="R19367452">'193'!$E$44</definedName>
    <definedName name="R19367453">'193'!$F$44</definedName>
    <definedName name="R19367551">'193'!$D$45</definedName>
    <definedName name="R19367552">'193'!$E$45</definedName>
    <definedName name="R19367553">'193'!$F$45</definedName>
    <definedName name="R19367601">'193'!$D$46</definedName>
    <definedName name="R19367602">'193'!$E$46</definedName>
    <definedName name="R19367603">'193'!$F$46</definedName>
    <definedName name="R19367611">'193'!$D$47</definedName>
    <definedName name="R19367612">'193'!$E$47</definedName>
    <definedName name="R19367613">'193'!$F$47</definedName>
    <definedName name="R19367621">'193'!$D$48</definedName>
    <definedName name="R19367622">'193'!$E$48</definedName>
    <definedName name="R19367623">'193'!$F$48</definedName>
    <definedName name="R19367631">'193'!$D$49</definedName>
    <definedName name="R19367632">'193'!$E$49</definedName>
    <definedName name="R19367633">'193'!$F$49</definedName>
    <definedName name="R19367641">'193'!$D$50</definedName>
    <definedName name="R19367642">'193'!$E$50</definedName>
    <definedName name="R19367643">'193'!$F$50</definedName>
    <definedName name="R19367651">'193'!$D$51</definedName>
    <definedName name="R19367652">'193'!$E$51</definedName>
    <definedName name="R19367653">'193'!$F$51</definedName>
    <definedName name="R19367661">'193'!$D$52</definedName>
    <definedName name="R19367662">'193'!$E$52</definedName>
    <definedName name="R19367663">'193'!$F$52</definedName>
    <definedName name="R19367671">'193'!$D$53</definedName>
    <definedName name="R19367672">'193'!$E$53</definedName>
    <definedName name="R19367673">'193'!$F$53</definedName>
    <definedName name="R19367681">'193'!$D$54</definedName>
    <definedName name="R19367682">'193'!$E$54</definedName>
    <definedName name="R19367683">'193'!$F$54</definedName>
    <definedName name="R19367691">'193'!$D$55</definedName>
    <definedName name="R19367692">'193'!$E$55</definedName>
    <definedName name="R19367693">'193'!$F$55</definedName>
    <definedName name="R19367701">'193'!$D$56</definedName>
    <definedName name="R19367702">'193'!$E$56</definedName>
    <definedName name="R19367703">'193'!$F$56</definedName>
    <definedName name="R19367711">'193'!$D$57</definedName>
    <definedName name="R19367712">'193'!$E$57</definedName>
    <definedName name="R19367713">'193'!$F$57</definedName>
    <definedName name="R19367721">'193'!$D$58</definedName>
    <definedName name="R19367722">'193'!$E$58</definedName>
    <definedName name="R19367723">'193'!$F$58</definedName>
    <definedName name="R19367751">'193'!$D$59</definedName>
    <definedName name="R19367752">'193'!$E$59</definedName>
    <definedName name="R19367753">'193'!$F$59</definedName>
    <definedName name="R19367761">'193'!$D$60</definedName>
    <definedName name="R19367762">'193'!$E$60</definedName>
    <definedName name="R19367763">'193'!$F$60</definedName>
    <definedName name="R19367801">'193'!$D$61</definedName>
    <definedName name="R19367802">'193'!$E$61</definedName>
    <definedName name="R19367803">'193'!$F$61</definedName>
    <definedName name="R19367811">'193'!$D$62</definedName>
    <definedName name="R19367812">'193'!$E$62</definedName>
    <definedName name="R19367813">'193'!$F$62</definedName>
    <definedName name="R19367901">'193'!$D$63</definedName>
    <definedName name="R19367902">'193'!$E$63</definedName>
    <definedName name="R19367903">'193'!$F$63</definedName>
    <definedName name="R19367911">'193'!$D$64</definedName>
    <definedName name="R19367912">'193'!$E$64</definedName>
    <definedName name="R19367913">'193'!$F$64</definedName>
    <definedName name="R19367921">'193'!$D$65</definedName>
    <definedName name="R19367922">'193'!$E$65</definedName>
    <definedName name="R19367923">'193'!$F$65</definedName>
    <definedName name="R19367951">'193'!$D$66</definedName>
    <definedName name="R19367952">'193'!$E$66</definedName>
    <definedName name="R19367953">'193'!$F$66</definedName>
    <definedName name="R19367961">'193'!$D$67</definedName>
    <definedName name="R19367962">'193'!$E$67</definedName>
    <definedName name="R19367963">'193'!$F$67</definedName>
    <definedName name="R19368051">'193'!$D$68</definedName>
    <definedName name="R19368052">'193'!$E$68</definedName>
    <definedName name="R19368053">'193'!$F$68</definedName>
    <definedName name="R19368061">'193'!$D$69</definedName>
    <definedName name="R19368062">'193'!$E$69</definedName>
    <definedName name="R19368063">'193'!$F$69</definedName>
    <definedName name="R19368071">'193'!$D$70</definedName>
    <definedName name="R19368072">'193'!$E$70</definedName>
    <definedName name="R19368073">'193'!$F$70</definedName>
    <definedName name="R19368081">'193'!$D$71</definedName>
    <definedName name="R19368082">'193'!$E$71</definedName>
    <definedName name="R19368083">'193'!$F$71</definedName>
    <definedName name="R19368091">'193'!$D$72</definedName>
    <definedName name="R19368092">'193'!$E$72</definedName>
    <definedName name="R19368093">'193'!$F$72</definedName>
    <definedName name="R19368101">'193'!$D$73</definedName>
    <definedName name="R19368102">'193'!$E$73</definedName>
    <definedName name="R19368103">'193'!$F$73</definedName>
    <definedName name="R19368111">'193'!$D$74</definedName>
    <definedName name="R19368112">'193'!$E$74</definedName>
    <definedName name="R19368113">'193'!$F$74</definedName>
    <definedName name="R19368121">'193'!$D$75</definedName>
    <definedName name="R19368122">'193'!$E$75</definedName>
    <definedName name="R19368123">'193'!$F$75</definedName>
    <definedName name="R19368131">'193'!$D$76</definedName>
    <definedName name="R19368132">'193'!$E$76</definedName>
    <definedName name="R19368133">'193'!$F$76</definedName>
    <definedName name="R19368141">'193'!$D$77</definedName>
    <definedName name="R19368142">'193'!$E$77</definedName>
    <definedName name="R19368143">'193'!$F$77</definedName>
    <definedName name="R19368151">'193'!$D$78</definedName>
    <definedName name="R19368152">'193'!$E$78</definedName>
    <definedName name="R19368153">'193'!$F$78</definedName>
    <definedName name="R19368161">'193'!$D$79</definedName>
    <definedName name="R19368162">'193'!$E$79</definedName>
    <definedName name="R19368163">'193'!$F$79</definedName>
    <definedName name="R19368171">'193'!$D$80</definedName>
    <definedName name="R19368172">'193'!$E$80</definedName>
    <definedName name="R19368173">'193'!$F$80</definedName>
    <definedName name="R19368181">'193'!$D$81</definedName>
    <definedName name="R19368182">'193'!$E$81</definedName>
    <definedName name="R19368183">'193'!$F$81</definedName>
    <definedName name="R19368191">'193'!$D$82</definedName>
    <definedName name="R19368192">'193'!$E$82</definedName>
    <definedName name="R19368193">'193'!$F$82</definedName>
    <definedName name="R19368201">'193'!$D$83</definedName>
    <definedName name="R19368202">'193'!$E$83</definedName>
    <definedName name="R19368203">'193'!$F$83</definedName>
    <definedName name="R19368211">'193'!$D$84</definedName>
    <definedName name="R19368212">'193'!$E$84</definedName>
    <definedName name="R19368213">'193'!$F$84</definedName>
    <definedName name="R19368221">'193'!$D$85</definedName>
    <definedName name="R19368222">'193'!$E$85</definedName>
    <definedName name="R19368223">'193'!$F$85</definedName>
    <definedName name="R19368231">'193'!$D$86</definedName>
    <definedName name="R19368232">'193'!$E$86</definedName>
    <definedName name="R19368233">'193'!$F$86</definedName>
    <definedName name="R19368251">'193'!$D$87</definedName>
    <definedName name="R19368252">'193'!$E$87</definedName>
    <definedName name="R19368253">'193'!$F$87</definedName>
    <definedName name="R19368291">'193'!$D$88</definedName>
    <definedName name="R19368292">'193'!$E$88</definedName>
    <definedName name="R19368293">'193'!$F$88</definedName>
    <definedName name="R19368301">'193'!$D$89</definedName>
    <definedName name="R19368302">'193'!$E$89</definedName>
    <definedName name="R19368303">'193'!$F$89</definedName>
    <definedName name="R19368311">'193'!$D$90</definedName>
    <definedName name="R19368312">'193'!$E$90</definedName>
    <definedName name="R19368313">'193'!$F$90</definedName>
    <definedName name="R19368351">'193'!$D$91</definedName>
    <definedName name="R19368352">'193'!$E$91</definedName>
    <definedName name="R19368353">'193'!$F$91</definedName>
    <definedName name="R19368361">'193'!$D$92</definedName>
    <definedName name="R19368362">'193'!$E$92</definedName>
    <definedName name="R19368363">'193'!$F$92</definedName>
    <definedName name="R19368401">'193'!$D$93</definedName>
    <definedName name="R19368402">'193'!$E$93</definedName>
    <definedName name="R19368403">'193'!$F$93</definedName>
    <definedName name="R19368411">'193'!$D$94</definedName>
    <definedName name="R19368412">'193'!$E$94</definedName>
    <definedName name="R19368413">'193'!$F$94</definedName>
    <definedName name="R19368421">'193'!$D$95</definedName>
    <definedName name="R19368422">'193'!$E$95</definedName>
    <definedName name="R19368423">'193'!$F$95</definedName>
    <definedName name="R19368431">'193'!$D$96</definedName>
    <definedName name="R19368432">'193'!$E$96</definedName>
    <definedName name="R19368433">'193'!$F$96</definedName>
    <definedName name="R19368441">'193'!$D$97</definedName>
    <definedName name="R19368442">'193'!$E$97</definedName>
    <definedName name="R19368443">'193'!$F$97</definedName>
    <definedName name="R19368451">'193'!$D$98</definedName>
    <definedName name="R19368452">'193'!$E$98</definedName>
    <definedName name="R19368453">'193'!$F$98</definedName>
    <definedName name="R19368461">'193'!$D$99</definedName>
    <definedName name="R19368462">'193'!$E$99</definedName>
    <definedName name="R19368463">'193'!$F$99</definedName>
    <definedName name="R19368471">'193'!$D$100</definedName>
    <definedName name="R19368472">'193'!$E$100</definedName>
    <definedName name="R19368473">'193'!$F$100</definedName>
    <definedName name="R19368501">'193'!$D$101</definedName>
    <definedName name="R19368502">'193'!$E$101</definedName>
    <definedName name="R19368503">'193'!$F$101</definedName>
    <definedName name="R19368551">'193'!$D$102</definedName>
    <definedName name="R19368552">'193'!$E$102</definedName>
    <definedName name="R19368553">'193'!$F$102</definedName>
    <definedName name="R19368561">'193'!$D$103</definedName>
    <definedName name="R19368562">'193'!$E$103</definedName>
    <definedName name="R19368563">'193'!$F$103</definedName>
    <definedName name="R19368601">'193'!$D$104</definedName>
    <definedName name="R19368602">'193'!$E$104</definedName>
    <definedName name="R19368603">'193'!$F$104</definedName>
    <definedName name="R19368611">'193'!$D$105</definedName>
    <definedName name="R19368612">'193'!$E$105</definedName>
    <definedName name="R19368613">'193'!$F$105</definedName>
    <definedName name="R19368621">'193'!$D$106</definedName>
    <definedName name="R19368622">'193'!$E$106</definedName>
    <definedName name="R19368623">'193'!$F$106</definedName>
    <definedName name="R19368631">'193'!$D$107</definedName>
    <definedName name="R19368632">'193'!$E$107</definedName>
    <definedName name="R19368633">'193'!$F$107</definedName>
    <definedName name="R19368651">'193'!$D$108</definedName>
    <definedName name="R19368652">'193'!$E$108</definedName>
    <definedName name="R19368653">'193'!$F$108</definedName>
    <definedName name="R19368661">'193'!$D$109</definedName>
    <definedName name="R19368662">'193'!$E$109</definedName>
    <definedName name="R19368663">'193'!$F$109</definedName>
    <definedName name="R19368701">'193'!$D$110</definedName>
    <definedName name="R19368702">'193'!$E$110</definedName>
    <definedName name="R19368703">'193'!$F$110</definedName>
    <definedName name="R19368711">'193'!$D$111</definedName>
    <definedName name="R19368712">'193'!$E$111</definedName>
    <definedName name="R19368713">'193'!$F$111</definedName>
    <definedName name="R19368721">'193'!$D$112</definedName>
    <definedName name="R19368722">'193'!$E$112</definedName>
    <definedName name="R19368723">'193'!$F$112</definedName>
    <definedName name="R19368731">'193'!$D$113</definedName>
    <definedName name="R19368732">'193'!$E$113</definedName>
    <definedName name="R19368733">'193'!$F$113</definedName>
    <definedName name="R19368751">'193'!$D$114</definedName>
    <definedName name="R19368752">'193'!$E$114</definedName>
    <definedName name="R19368753">'193'!$F$114</definedName>
    <definedName name="R19368761">'193'!$D$115</definedName>
    <definedName name="R19368762">'193'!$E$115</definedName>
    <definedName name="R19368763">'193'!$F$115</definedName>
    <definedName name="R19368801">'193'!$D$116</definedName>
    <definedName name="R19368802">'193'!$E$116</definedName>
    <definedName name="R19368803">'193'!$F$116</definedName>
    <definedName name="R19368811">'193'!$D$117</definedName>
    <definedName name="R19368812">'193'!$E$117</definedName>
    <definedName name="R19368813">'193'!$F$117</definedName>
    <definedName name="R19368821">'193'!$D$118</definedName>
    <definedName name="R19368822">'193'!$E$118</definedName>
    <definedName name="R19368823">'193'!$F$118</definedName>
    <definedName name="R19368831">'193'!$D$119</definedName>
    <definedName name="R19368832">'193'!$E$119</definedName>
    <definedName name="R19368833">'193'!$F$119</definedName>
    <definedName name="R19368841">'193'!$D$120</definedName>
    <definedName name="R19368842">'193'!$E$120</definedName>
    <definedName name="R19368843">'193'!$F$120</definedName>
    <definedName name="R19368851">'193'!$D$121</definedName>
    <definedName name="R19368852">'193'!$E$121</definedName>
    <definedName name="R19368853">'193'!$F$121</definedName>
    <definedName name="R19368861">'193'!$D$122</definedName>
    <definedName name="R19368862">'193'!$E$122</definedName>
    <definedName name="R19368863">'193'!$F$122</definedName>
    <definedName name="R19368871">'193'!$D$123</definedName>
    <definedName name="R19368872">'193'!$E$123</definedName>
    <definedName name="R19368873">'193'!$F$123</definedName>
    <definedName name="R19368881">'193'!$D$124</definedName>
    <definedName name="R19368882">'193'!$E$124</definedName>
    <definedName name="R19368883">'193'!$F$124</definedName>
    <definedName name="R19368891">'193'!$D$125</definedName>
    <definedName name="R19368892">'193'!$E$125</definedName>
    <definedName name="R19368893">'193'!$F$125</definedName>
    <definedName name="R19368901">'193'!$D$126</definedName>
    <definedName name="R19368902">'193'!$E$126</definedName>
    <definedName name="R19368903">'193'!$F$126</definedName>
    <definedName name="R19368921">'193'!$D$127</definedName>
    <definedName name="R19368922">'193'!$E$127</definedName>
    <definedName name="R19368923">'193'!$F$127</definedName>
    <definedName name="R19368931">'193'!$D$128</definedName>
    <definedName name="R19368932">'193'!$E$128</definedName>
    <definedName name="R19368933">'193'!$F$128</definedName>
    <definedName name="R19368941">'193'!$D$129</definedName>
    <definedName name="R19368942">'193'!$E$129</definedName>
    <definedName name="R19368943">'193'!$F$129</definedName>
    <definedName name="R19369051">'193'!$D$130</definedName>
    <definedName name="R19369052">'193'!$E$130</definedName>
    <definedName name="R19369053">'193'!$F$130</definedName>
    <definedName name="R19369061">'193'!$D$131</definedName>
    <definedName name="R19369062">'193'!$E$131</definedName>
    <definedName name="R19369063">'193'!$F$131</definedName>
    <definedName name="R19369071">'193'!$D$132</definedName>
    <definedName name="R19369072">'193'!$E$132</definedName>
    <definedName name="R19369073">'193'!$F$132</definedName>
    <definedName name="R19369081">'193'!$D$133</definedName>
    <definedName name="R19369082">'193'!$E$133</definedName>
    <definedName name="R19369083">'193'!$F$133</definedName>
    <definedName name="R19369091">'193'!$D$134</definedName>
    <definedName name="R19369092">'193'!$E$134</definedName>
    <definedName name="R19369093">'193'!$F$134</definedName>
    <definedName name="R19369101">'193'!$D$135</definedName>
    <definedName name="R19369102">'193'!$E$135</definedName>
    <definedName name="R19369103">'193'!$F$135</definedName>
    <definedName name="R19369151">'193'!$D$136</definedName>
    <definedName name="R19369152">'193'!$E$136</definedName>
    <definedName name="R19369153">'193'!$F$136</definedName>
    <definedName name="R19369161">'193'!$D$137</definedName>
    <definedName name="R19369162">'193'!$E$137</definedName>
    <definedName name="R19369163">'193'!$F$137</definedName>
    <definedName name="R19369171">'193'!$D$138</definedName>
    <definedName name="R19369172">'193'!$E$138</definedName>
    <definedName name="R19369173">'193'!$F$138</definedName>
    <definedName name="R19369191">'193'!$D$139</definedName>
    <definedName name="R19369192">'193'!$E$139</definedName>
    <definedName name="R19369193">'193'!$F$139</definedName>
    <definedName name="R19369201">'193'!$D$140</definedName>
    <definedName name="R19369202">'193'!$E$140</definedName>
    <definedName name="R19369203">'193'!$F$140</definedName>
    <definedName name="R19369211">'193'!$D$141</definedName>
    <definedName name="R19369212">'193'!$E$141</definedName>
    <definedName name="R19369213">'193'!$F$141</definedName>
    <definedName name="R19369221">'193'!$D$142</definedName>
    <definedName name="R19369222">'193'!$E$142</definedName>
    <definedName name="R19369223">'193'!$F$142</definedName>
    <definedName name="R19369241">'193'!$D$143</definedName>
    <definedName name="R19369242">'193'!$E$143</definedName>
    <definedName name="R19369243">'193'!$F$143</definedName>
    <definedName name="R19369251">'193'!$D$144</definedName>
    <definedName name="R19369252">'193'!$E$144</definedName>
    <definedName name="R19369253">'193'!$F$144</definedName>
    <definedName name="R19369261">'193'!$D$145</definedName>
    <definedName name="R19369262">'193'!$E$145</definedName>
    <definedName name="R19369263">'193'!$F$145</definedName>
    <definedName name="R19369271">'193'!$D$146</definedName>
    <definedName name="R19369272">'193'!$E$146</definedName>
    <definedName name="R19369273">'193'!$F$146</definedName>
    <definedName name="R19369281">'193'!$D$147</definedName>
    <definedName name="R19369282">'193'!$E$147</definedName>
    <definedName name="R19369283">'193'!$F$147</definedName>
    <definedName name="R19369301">'193'!$D$148</definedName>
    <definedName name="R19369302">'193'!$E$148</definedName>
    <definedName name="R19369303">'193'!$F$148</definedName>
    <definedName name="R19369311">'193'!$D$149</definedName>
    <definedName name="R19369312">'193'!$E$149</definedName>
    <definedName name="R19369313">'193'!$F$149</definedName>
    <definedName name="R19369321">'193'!$D$150</definedName>
    <definedName name="R19369322">'193'!$E$150</definedName>
    <definedName name="R19369323">'193'!$F$150</definedName>
    <definedName name="R19369331">'193'!$D$151</definedName>
    <definedName name="R19369332">'193'!$E$151</definedName>
    <definedName name="R19369333">'193'!$F$151</definedName>
    <definedName name="R19369341">'193'!$D$152</definedName>
    <definedName name="R19369342">'193'!$E$152</definedName>
    <definedName name="R19369343">'193'!$F$152</definedName>
    <definedName name="R19369351">'193'!$D$153</definedName>
    <definedName name="R19369352">'193'!$E$153</definedName>
    <definedName name="R19369353">'193'!$F$153</definedName>
    <definedName name="R19369361">'193'!$D$154</definedName>
    <definedName name="R19369362">'193'!$E$154</definedName>
    <definedName name="R19369363">'193'!$F$154</definedName>
    <definedName name="R19369371">'193'!$D$155</definedName>
    <definedName name="R19369372">'193'!$E$155</definedName>
    <definedName name="R19369373">'193'!$F$155</definedName>
    <definedName name="R19369381">'193'!$D$156</definedName>
    <definedName name="R19369382">'193'!$E$156</definedName>
    <definedName name="R19369383">'193'!$F$156</definedName>
    <definedName name="R19369391">'193'!$D$157</definedName>
    <definedName name="R19369392">'193'!$E$157</definedName>
    <definedName name="R19369393">'193'!$F$157</definedName>
    <definedName name="R19369401">'193'!$D$158</definedName>
    <definedName name="R19369402">'193'!$E$158</definedName>
    <definedName name="R19369403">'193'!$F$158</definedName>
    <definedName name="R19369411">'193'!$D$159</definedName>
    <definedName name="R19369412">'193'!$E$159</definedName>
    <definedName name="R19369413">'193'!$F$159</definedName>
    <definedName name="R19369451">'193'!$D$160</definedName>
    <definedName name="R19369452">'193'!$E$160</definedName>
    <definedName name="R19369453">'193'!$F$160</definedName>
    <definedName name="R19369511">'193'!$D$161</definedName>
    <definedName name="R19369512">'193'!$E$161</definedName>
    <definedName name="R19369513">'193'!$F$161</definedName>
    <definedName name="R19369531">'193'!$D$162</definedName>
    <definedName name="R19369532">'193'!$E$162</definedName>
    <definedName name="R19369533">'193'!$F$162</definedName>
    <definedName name="R19369551">'193'!$D$163</definedName>
    <definedName name="R19369552">'193'!$E$163</definedName>
    <definedName name="R19369553">'193'!$F$163</definedName>
    <definedName name="R19369561">'193'!$D$164</definedName>
    <definedName name="R19369562">'193'!$E$164</definedName>
    <definedName name="R19369563">'193'!$F$164</definedName>
    <definedName name="R19369571">'193'!$D$165</definedName>
    <definedName name="R19369572">'193'!$E$165</definedName>
    <definedName name="R19369573">'193'!$F$165</definedName>
    <definedName name="R19369701">'193'!$D$166</definedName>
    <definedName name="R19369702">'193'!$E$166</definedName>
    <definedName name="R19369703">'193'!$F$166</definedName>
    <definedName name="R19369801">'193'!$D$167</definedName>
    <definedName name="R19369802">'193'!$E$167</definedName>
    <definedName name="R19369803">'193'!$F$167</definedName>
    <definedName name="R19399991">'193'!$D$168</definedName>
    <definedName name="R19399992">'193'!$E$168</definedName>
    <definedName name="R19399993">'193'!$F$168</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OCNE">'Identifikacia'!$T$2</definedName>
    <definedName name="rsVazbyUplnost">'VazbyUplnost'!$A$1:$C$195</definedName>
    <definedName name="sKonRiad">'VazbyStlpce'!$C$1</definedName>
    <definedName name="sOdd">'VazbyStlpce'!$A$1</definedName>
    <definedName name="sRiad">'VazbyStlpce'!$D$1</definedName>
    <definedName name="STVRTROCNE">'Identifikacia'!$I$2:$L$2</definedName>
    <definedName name="sVazbyData">'VazbyStlpce'!$A$1:$I$184</definedName>
    <definedName name="sVazbyText1">'VazbyStlpce'!$H$1</definedName>
    <definedName name="sVazbyText2">'VazbyStlpce'!$I$1</definedName>
    <definedName name="sVzorecStlp1">'VazbyStlpce'!$E$1</definedName>
    <definedName name="sVzorecStlp2">'VazbyStlpce'!$G$1</definedName>
    <definedName name="sZacRiad">'VazbyStlpce'!$B$1</definedName>
    <definedName name="sZnam">'VazbyStlpce'!$F$1</definedName>
    <definedName name="UplnostHodnota1">'VazbyUplnost'!$B$1</definedName>
    <definedName name="UplnostHodnota2">'VazbyUplnost'!$C$1</definedName>
    <definedName name="UplnostText1">'VazbyUplnost'!$A$1</definedName>
    <definedName name="VazbyData">'Vazby'!$A$1:$K$67</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'Identifikacia'!$G$1</definedName>
    <definedName name="wsh181Data">'181'!$B$7:$D$17</definedName>
    <definedName name="wsh181Riadok">'181'!$B$7</definedName>
    <definedName name="wsh181U">'181'!$C$7:$D$7</definedName>
    <definedName name="wsh181Values">'181'!$C$8:$F$18</definedName>
    <definedName name="wsh183Data">'183'!$B$7:$D$16</definedName>
    <definedName name="wsh183Riadok">'183'!$B$7</definedName>
    <definedName name="wsh183U">'183'!$C$7:$D$7</definedName>
    <definedName name="wsh183Values">'183'!$C$8:$F$17</definedName>
    <definedName name="wsh185Data">'185'!$B$7:$D$17</definedName>
    <definedName name="wsh185Riadok">'185'!$B$7</definedName>
    <definedName name="wsh185U">'185'!$C$7:$D$7</definedName>
    <definedName name="wsh185Values">'185'!$C$8:$F$18</definedName>
    <definedName name="wsh187Data">'187'!$B$6:$D$34</definedName>
    <definedName name="wsh187Riadok">'187'!$B$6</definedName>
    <definedName name="wsh187U">'187'!$C$6:$D$6</definedName>
    <definedName name="wsh187Values">'187'!$C$7:$F$35</definedName>
    <definedName name="wsh188Data">'188'!$B$7:$D$25</definedName>
    <definedName name="wsh188Riadok">'188'!$B$7</definedName>
    <definedName name="wsh188U">'188'!$C$7:$D$7</definedName>
    <definedName name="wsh188Values">'188'!$C$8:$F$26</definedName>
    <definedName name="wsh189Data">'189'!$B$7:$D$15</definedName>
    <definedName name="wsh189Riadok">'189'!$B$7</definedName>
    <definedName name="wsh189U">'189'!$C$7:$D$7</definedName>
    <definedName name="wsh189Values">'189'!$C$8:$F$16</definedName>
    <definedName name="wsh190Data">'190'!$B$8:$F$31</definedName>
    <definedName name="wsh190Riadok">'190'!$B$8</definedName>
    <definedName name="wsh190U">'190'!$C$8:$F$8</definedName>
    <definedName name="wsh190Values">'190'!$C$9:$H$32</definedName>
    <definedName name="wsh191Data">'191'!$B$7:$F$17</definedName>
    <definedName name="wsh191Riadok">'191'!$B$7</definedName>
    <definedName name="wsh191U">'191'!$C$7:$F$7</definedName>
    <definedName name="wsh191Values">'191'!$C$8:$H$18</definedName>
    <definedName name="wsh193Data">'193'!$C$7:$F$168</definedName>
    <definedName name="wsh193Riadok">'193'!$C$7</definedName>
    <definedName name="wsh193U">'193'!$D$7:$F$7</definedName>
    <definedName name="wsh193Values">'193'!$D$8:$I$169</definedName>
    <definedName name="wshIdentMesiac">'Identifikacia'!$B$1</definedName>
    <definedName name="wshIdentNazov">'Identifikacia'!$B$3</definedName>
    <definedName name="wshIdentRok">'Identifikacia'!$D$1</definedName>
  </definedNames>
  <calcPr fullCalcOnLoad="1"/>
</workbook>
</file>

<file path=xl/sharedStrings.xml><?xml version="1.0" encoding="utf-8"?>
<sst xmlns="http://schemas.openxmlformats.org/spreadsheetml/2006/main" count="3780" uniqueCount="1602">
  <si>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</si>
  <si>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</si>
  <si>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</si>
  <si>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</si>
  <si>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</si>
  <si>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</si>
  <si>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</si>
  <si>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</si>
  <si>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</si>
  <si>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</si>
  <si>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</si>
  <si>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</si>
  <si>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</si>
  <si>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</si>
  <si>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</si>
  <si>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</si>
  <si>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</si>
  <si>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</si>
  <si>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</si>
  <si>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</si>
  <si>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</si>
  <si>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</si>
  <si>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</si>
  <si>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</si>
  <si>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</si>
  <si>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</si>
  <si>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</si>
  <si>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</si>
  <si>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</si>
  <si>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</si>
  <si>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</si>
  <si>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</si>
  <si>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Merná jednotka</t>
  </si>
  <si>
    <t>Kód kapacity</t>
  </si>
  <si>
    <t>Rok:</t>
  </si>
  <si>
    <t>IČO:</t>
  </si>
  <si>
    <t>OKRES KOD:</t>
  </si>
  <si>
    <t>NAZOV</t>
  </si>
  <si>
    <t>Okres</t>
  </si>
  <si>
    <t>Region</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</si>
  <si>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</si>
  <si>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</si>
  <si>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</si>
  <si>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</si>
  <si>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</si>
  <si>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</si>
  <si>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</si>
  <si>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</si>
  <si>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</si>
  <si>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</si>
  <si>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</si>
  <si>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</si>
  <si>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</si>
  <si>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</si>
  <si>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</si>
  <si>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</si>
  <si>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</si>
  <si>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</si>
  <si>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</si>
  <si>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</si>
  <si>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</si>
  <si>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</si>
  <si>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</si>
  <si>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</si>
  <si>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</si>
  <si>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</si>
  <si>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</si>
  <si>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</si>
  <si>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</si>
  <si>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</si>
  <si>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</si>
  <si>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</si>
  <si>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</si>
  <si>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</si>
  <si>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</si>
  <si>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</si>
  <si>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</si>
  <si>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</si>
  <si>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</si>
  <si>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</si>
  <si>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</si>
  <si>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</si>
  <si>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</si>
  <si>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</si>
  <si>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</si>
  <si>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</si>
  <si>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</si>
  <si>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</si>
  <si>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</si>
  <si>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</si>
  <si>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</si>
  <si>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</si>
  <si>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</si>
  <si>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</si>
  <si>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</si>
  <si>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</si>
  <si>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</si>
  <si>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</si>
  <si>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</si>
  <si>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</si>
  <si>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</si>
  <si>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</si>
  <si>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</si>
  <si>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</si>
  <si>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</si>
  <si>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</si>
  <si>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</si>
  <si>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</si>
  <si>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</si>
  <si>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</si>
  <si>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</si>
  <si>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</si>
  <si>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</si>
  <si>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</si>
  <si>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</si>
  <si>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</si>
  <si>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</si>
  <si>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</si>
  <si>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</si>
  <si>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</si>
  <si>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</si>
  <si>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</si>
  <si>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</si>
  <si>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</si>
  <si>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Kód potravin.odboru</t>
  </si>
  <si>
    <t>REZCL</t>
  </si>
  <si>
    <t>TEXT</t>
  </si>
  <si>
    <t>MASOVY PRIEMYSEL</t>
  </si>
  <si>
    <t>HYDINARSKY PRIEMYSEL</t>
  </si>
  <si>
    <t>PRIEMYSEL SPRACOVANIA RYB</t>
  </si>
  <si>
    <t>KONZERVARENSKY PRIEMYSEL,VYROBA DROZDIA A OCTU</t>
  </si>
  <si>
    <t>TUKOVY PRIEMYSEL</t>
  </si>
  <si>
    <t>MLIEKARENSKY PRIEMYSEL</t>
  </si>
  <si>
    <t>MLYNSKY PRIEMYSEL</t>
  </si>
  <si>
    <t>SKROBARENSKY PRIEMYSEL</t>
  </si>
  <si>
    <t>PEKARENSKY A CUKRARENSKY PRIEMYSEL</t>
  </si>
  <si>
    <t>CUKROVARNICKY PRIEMYSEL</t>
  </si>
  <si>
    <t>LIEHOVARNICKY PRIEMYSEL</t>
  </si>
  <si>
    <t>VINARSKY PRIEMYSEL</t>
  </si>
  <si>
    <t>PIVOVARNICKY A SLADOVNICKY PRIEMYSEL</t>
  </si>
  <si>
    <t>PRIEMYSEL VYROBY NEALKOHOLICKYCH NAPOJOV</t>
  </si>
  <si>
    <t>MRAZIARENSKY PRIEMYSEL</t>
  </si>
  <si>
    <t>TABAKOVY PRIEMYSEL</t>
  </si>
  <si>
    <t>PRIEMYSEL VYROBY CISTIACICH PROSTRIEDKOV</t>
  </si>
  <si>
    <t>PRIEMYSEL KOZMETICKYCH VYROBKOV A VYROBA SVIECOK</t>
  </si>
  <si>
    <t>POTRAVIN.STROJARSTVO A OBALOVY PRIEM. PRE POTRAV.</t>
  </si>
  <si>
    <t>VYSKUMNE USTAVY</t>
  </si>
  <si>
    <t>PROJEKTOVE ORGANIZACIE PRE POTRAVINARSKY PRIEMYSEL</t>
  </si>
  <si>
    <t>Podniky účtujúce v účtovníctve:</t>
  </si>
  <si>
    <t>tona</t>
  </si>
  <si>
    <t>Bryndza</t>
  </si>
  <si>
    <t>t z.hm.</t>
  </si>
  <si>
    <t>Chladiarne masa vo vise</t>
  </si>
  <si>
    <t>Opracovane maso vysekove</t>
  </si>
  <si>
    <t>Masove vyrobky</t>
  </si>
  <si>
    <t>Masove konzervy</t>
  </si>
  <si>
    <t>Masove vyrobky tepelne neopracovane</t>
  </si>
  <si>
    <t>masove vyrobky tepelne opracovane</t>
  </si>
  <si>
    <t>Mast bravcova</t>
  </si>
  <si>
    <t>Porazky jatocnej hydiny</t>
  </si>
  <si>
    <t>t/z.hm</t>
  </si>
  <si>
    <t>Porazky vodnej hydiny</t>
  </si>
  <si>
    <t>Hydina porciovana a delena</t>
  </si>
  <si>
    <t>Hydinove vyrobky</t>
  </si>
  <si>
    <t>Zomelok psenice</t>
  </si>
  <si>
    <t>Zomelok raze</t>
  </si>
  <si>
    <t>Psenicna muka</t>
  </si>
  <si>
    <t>Razna muka</t>
  </si>
  <si>
    <t>Cestoviny</t>
  </si>
  <si>
    <t>Vyrobky cukrarske okrem trvanlivych</t>
  </si>
  <si>
    <t>Vyroba pernikov</t>
  </si>
  <si>
    <t>hl</t>
  </si>
  <si>
    <t>Sterilizovane kompoty</t>
  </si>
  <si>
    <t>Kvasena kapusta</t>
  </si>
  <si>
    <t>Hotove jedla konzervovane</t>
  </si>
  <si>
    <t>Rajcinovy pretlak</t>
  </si>
  <si>
    <t>Kecup</t>
  </si>
  <si>
    <t>Detska vyziva</t>
  </si>
  <si>
    <t>Ovocne natierky</t>
  </si>
  <si>
    <t>Zeleninove stavy</t>
  </si>
  <si>
    <t>Ovocne stavy</t>
  </si>
  <si>
    <t>Konzumne sirupy</t>
  </si>
  <si>
    <t>Limonadove sirupy</t>
  </si>
  <si>
    <t>Nealkoholicke napoje v prasku</t>
  </si>
  <si>
    <t>Hroznovy must</t>
  </si>
  <si>
    <t>Surovy lieh</t>
  </si>
  <si>
    <t>l a.</t>
  </si>
  <si>
    <t>Rafinovany lieh</t>
  </si>
  <si>
    <t>Ovocne destilaty</t>
  </si>
  <si>
    <t>Liehoviny</t>
  </si>
  <si>
    <t>Plniace kapacity</t>
  </si>
  <si>
    <t>Ocot 8%</t>
  </si>
  <si>
    <t>Ocot 10 %</t>
  </si>
  <si>
    <t>Drozdie</t>
  </si>
  <si>
    <t>Horcica</t>
  </si>
  <si>
    <t>Nealkoholicke napoje sytene sladene</t>
  </si>
  <si>
    <t>Nealkoholicke napoje sytene nesladene</t>
  </si>
  <si>
    <t>Vyroba kakaoveho prasku</t>
  </si>
  <si>
    <t>Vyroba cokolady</t>
  </si>
  <si>
    <t>Cukrovinky cokoladove</t>
  </si>
  <si>
    <t>Trvanlive pecivo</t>
  </si>
  <si>
    <t>Zemiakovy skrob</t>
  </si>
  <si>
    <t>Psenicny skrob</t>
  </si>
  <si>
    <t>Kukuricny skrob</t>
  </si>
  <si>
    <t>Zemiakova kasa</t>
  </si>
  <si>
    <t>Vyrobky zo zemiakoveho skrobu</t>
  </si>
  <si>
    <t>Vyrobky z kukuricneho skrobu</t>
  </si>
  <si>
    <t>Olej slnecnicovy</t>
  </si>
  <si>
    <t>Olej repkovy</t>
  </si>
  <si>
    <t>Tofu syr</t>
  </si>
  <si>
    <t>Sojove vyrobky</t>
  </si>
  <si>
    <t>Sojovy napoj (mlieko)</t>
  </si>
  <si>
    <t>Rastlinne maslo</t>
  </si>
  <si>
    <t>Denne spracovanie repy</t>
  </si>
  <si>
    <t>tona/24 h.</t>
  </si>
  <si>
    <t>Mnozstvo spracovanej repy</t>
  </si>
  <si>
    <t>Vyroba cukru</t>
  </si>
  <si>
    <t>Vyroba melasy</t>
  </si>
  <si>
    <t>Vyroba mrazenych pekarenskych vyrobkov</t>
  </si>
  <si>
    <t>Vyroba mrazenych zeleninovych vyrobkov</t>
  </si>
  <si>
    <t>Vyroba mrazenych ovocnych vyrobkov</t>
  </si>
  <si>
    <t>Vyroba mrazenych kremov a zmrzliny</t>
  </si>
  <si>
    <t>Zmrazovacie kapacity</t>
  </si>
  <si>
    <t>tona/hod.</t>
  </si>
  <si>
    <t>Mraziarenske skladovacie kapacity</t>
  </si>
  <si>
    <t>m3 uz.pr.</t>
  </si>
  <si>
    <t>Chladiarenske skladovacie kapacity</t>
  </si>
  <si>
    <t>Jogurty</t>
  </si>
  <si>
    <t>Sterilizovane uhorky</t>
  </si>
  <si>
    <t>Izoglukoza</t>
  </si>
  <si>
    <t>Mesiac:</t>
  </si>
  <si>
    <t>Protokol o chybách:</t>
  </si>
  <si>
    <t>Nevyplnené výkazy:</t>
  </si>
  <si>
    <t xml:space="preserve">Chyby väzieb </t>
  </si>
  <si>
    <t>CISKP</t>
  </si>
  <si>
    <t>Text</t>
  </si>
  <si>
    <t>MJ</t>
  </si>
  <si>
    <t>Králiky jatočné v mäse</t>
  </si>
  <si>
    <t>t</t>
  </si>
  <si>
    <t>Oleje jedlé</t>
  </si>
  <si>
    <t>Tuky pokrmové</t>
  </si>
  <si>
    <t>Škrob zemiakový</t>
  </si>
  <si>
    <t>Hydinove konzervy a hotove jedla, polotovary</t>
  </si>
  <si>
    <t>Majonezy, majonezove vyrobky, kremy</t>
  </si>
  <si>
    <t>Mucne zmesi na vyrobu potravinarskych vyrobkov</t>
  </si>
  <si>
    <t>Chlieb cerstvy</t>
  </si>
  <si>
    <t>Krupica</t>
  </si>
  <si>
    <t>Pecivo jemne</t>
  </si>
  <si>
    <t>Pecivo cerstve</t>
  </si>
  <si>
    <t>Pripravky a zmesi na pekarensku a cukrarensku vyrobu</t>
  </si>
  <si>
    <t>Susene ovocie, kandizovane ovocie a suche plody</t>
  </si>
  <si>
    <t>Chutove prisady a koreniny</t>
  </si>
  <si>
    <t>Pripravky polievkove a pokrmove</t>
  </si>
  <si>
    <t>Dzemy, lekvare, marmelady, ovocne pretlaky</t>
  </si>
  <si>
    <t>Ostatne konzervovane ovocne a zeleninove vyrobky</t>
  </si>
  <si>
    <t>Ovocne a zeleninove napoje</t>
  </si>
  <si>
    <t>Flaskove vino</t>
  </si>
  <si>
    <t>Sudove vino</t>
  </si>
  <si>
    <t>Stolove vino</t>
  </si>
  <si>
    <t>Sumive vino</t>
  </si>
  <si>
    <t>Sytene vino</t>
  </si>
  <si>
    <t>Ovocne vino</t>
  </si>
  <si>
    <t>Ostatne kvasene napoje</t>
  </si>
  <si>
    <t>Instantne kavove speciality a cokoladove napoje</t>
  </si>
  <si>
    <t>Cukrovinky necokoladove (vratane bielej cokolady)</t>
  </si>
  <si>
    <t>Prisady a pripravky do peciva</t>
  </si>
  <si>
    <t>Spracovanie zrnkovej a instantnej kavy</t>
  </si>
  <si>
    <t>Kavoviny, pripravky, prisady a vytazky z kavy a kavovin</t>
  </si>
  <si>
    <t>Spracovanie suseneho a instantneho caju</t>
  </si>
  <si>
    <t>Vytazky, esencie, koncentraty a pripravky z caju</t>
  </si>
  <si>
    <t>Zemiakove lupienky a krekry</t>
  </si>
  <si>
    <t>Vyroba mrazenych hotovych jedal a polotovarov</t>
  </si>
  <si>
    <t>Zemiaky mrazene</t>
  </si>
  <si>
    <t>Ryby konzervovane a vyrobky z ryb</t>
  </si>
  <si>
    <t>Výkaz zostavil:</t>
  </si>
  <si>
    <t>00</t>
  </si>
  <si>
    <t>Doplnok IČO:</t>
  </si>
  <si>
    <t>Jatocne opracovane maso - hovadzie</t>
  </si>
  <si>
    <t>Jatocne opracovane maso - bravcove</t>
  </si>
  <si>
    <t>Jatocne opracovane maso - telacie</t>
  </si>
  <si>
    <t>Jatocne opracovane maso - ovcie, kozie</t>
  </si>
  <si>
    <t>Specialne vyrobky z obilia (musli, expand. a extrud. vyr.)</t>
  </si>
  <si>
    <t>Sterilizovana zelenina okrem uhoriek</t>
  </si>
  <si>
    <t>Susena zelenina okrem koreninovej papriky</t>
  </si>
  <si>
    <t>Susena  koreninova paprika</t>
  </si>
  <si>
    <t>Vajecne hmoty</t>
  </si>
  <si>
    <t>Vyroba hroznoveho vina celkom</t>
  </si>
  <si>
    <t>Vyroba bieleho vina</t>
  </si>
  <si>
    <t>Skrobove derivaty okrem izoglukozy</t>
  </si>
  <si>
    <t>Spracovanie olejnatych semien okrem repky a slnecnice</t>
  </si>
  <si>
    <t>Spracovanie repky</t>
  </si>
  <si>
    <t>Spracovanie slnecnice</t>
  </si>
  <si>
    <t>Roztieratelne rastl. jedle tuky</t>
  </si>
  <si>
    <t>Pokrmove rastlinne tuky vratane stuzenych</t>
  </si>
  <si>
    <t>Spracovanie morskych ryb (vratane ryb do salatov)</t>
  </si>
  <si>
    <t>Spracovanie sladkovodnych ryb (vratane ryb do salatov)</t>
  </si>
  <si>
    <t>Vyroba salatov z ryb</t>
  </si>
  <si>
    <t>Vyroba ostatnych salatov (bez ryb)</t>
  </si>
  <si>
    <t>https</t>
  </si>
  <si>
    <t>Názov a adresa:</t>
  </si>
  <si>
    <t>Mrazené zemiaky</t>
  </si>
  <si>
    <t>Zeleninové šťavy</t>
  </si>
  <si>
    <t>Ovocné šťavy</t>
  </si>
  <si>
    <t>Mrazené zeleninové výrobky</t>
  </si>
  <si>
    <t>Sušená koreninová paprika</t>
  </si>
  <si>
    <t>Prípravky polievkové a pokrmové</t>
  </si>
  <si>
    <t>Rajčinový pretlak</t>
  </si>
  <si>
    <t>Kečup</t>
  </si>
  <si>
    <t>Sterilizovaná zelenina (okrem uhoriek)</t>
  </si>
  <si>
    <t>Sterilizované uhorky</t>
  </si>
  <si>
    <t>Kvasená kapusta</t>
  </si>
  <si>
    <t>Mrazené ovocné výrobky</t>
  </si>
  <si>
    <t>Sterilizované kompóty</t>
  </si>
  <si>
    <t>Džemy, lekváre, marmelády, ovoc. pretlaky</t>
  </si>
  <si>
    <t>Detská výživa</t>
  </si>
  <si>
    <t>Olej slnečnicový</t>
  </si>
  <si>
    <t>Olej repkový</t>
  </si>
  <si>
    <t>Tuky rastlinné jedlé (margarín)</t>
  </si>
  <si>
    <t>Mrazené krémy a zmrzliny</t>
  </si>
  <si>
    <t>Pivo fľaškové</t>
  </si>
  <si>
    <t>Pivo sudové</t>
  </si>
  <si>
    <t>Pivo v plechoviciach</t>
  </si>
  <si>
    <t>Pivo v tankoch</t>
  </si>
  <si>
    <t>Pivo nealkoholické</t>
  </si>
  <si>
    <t>Nealkoholické nápoje sýtené sladené</t>
  </si>
  <si>
    <t>Nealkoholické nápoje sýtené nesladené</t>
  </si>
  <si>
    <t>Prírodná minerálna voda</t>
  </si>
  <si>
    <t xml:space="preserve">Pramenitá, balená kojenecká a pitná voda </t>
  </si>
  <si>
    <t>Telefón, e-mail:</t>
  </si>
  <si>
    <t>Konzumne mlieko</t>
  </si>
  <si>
    <t>Trvanlive mlieko (z konzumneho mlieka)</t>
  </si>
  <si>
    <t>Kyslomliecne vyrobky vratane jogurtov</t>
  </si>
  <si>
    <t>Konzumna smotana (od 10 % tuku), vratane kyslej</t>
  </si>
  <si>
    <t>Napoje na baze mlieka a srvatky</t>
  </si>
  <si>
    <t>Maslo (od 80 % do 90 % tuku, najviac 16 % vody)</t>
  </si>
  <si>
    <t xml:space="preserve">Ost. vyrobky z ml. tuku (maslo s 75 % a 50 % obs. tuku, natierky, ost. tuky s obs. ml. tuku od 10 do 82 % z celkoveho obs. tukov) </t>
  </si>
  <si>
    <t>Ost. cerstve ml. vyrobky (napr. pudingy, peny, naslahy a ine dezerty bez jogurtovej kultury)</t>
  </si>
  <si>
    <t>Ostatne cerstve vyrobky s rastlinnym tukom</t>
  </si>
  <si>
    <t>Susene mliecne vyrobky</t>
  </si>
  <si>
    <t>Syry celkom, bez tavenych syrov</t>
  </si>
  <si>
    <t>Tavene syry</t>
  </si>
  <si>
    <t>Tvarohy</t>
  </si>
  <si>
    <t>Ost. sprac. vyrobky (napr. tvar. a syr. natierky, dezerty a kremy)</t>
  </si>
  <si>
    <t>Ost. sprac. vyrobky s rastlinnym tukom</t>
  </si>
  <si>
    <t>Porazky hovadzieho dobytka</t>
  </si>
  <si>
    <t>Porazky osipanych</t>
  </si>
  <si>
    <t>Hydina vratane drobkov mrazena</t>
  </si>
  <si>
    <t>Hydina vratane drobkov chladena</t>
  </si>
  <si>
    <t>Muky (okrem psenicnej a raznej)</t>
  </si>
  <si>
    <t xml:space="preserve">Ostatne vyrobky z obilnych zrn </t>
  </si>
  <si>
    <t xml:space="preserve">Ostatne pek. vyrobky </t>
  </si>
  <si>
    <t>Alkoholicke pivo bez miesanych napojov</t>
  </si>
  <si>
    <t>Nealko pivo bez miesanych napojov</t>
  </si>
  <si>
    <t>Miesane napoje typu Radler, Cider, atď. (alko aj nealko)</t>
  </si>
  <si>
    <t>Slad</t>
  </si>
  <si>
    <t>Sladove a pivne extrakty</t>
  </si>
  <si>
    <t>Stolova prirodna mineralna voda</t>
  </si>
  <si>
    <t>Stolová pramenitá voda a balená pitná voda</t>
  </si>
  <si>
    <t>Emulgovane rastl.jedle tuky tekute</t>
  </si>
  <si>
    <t>Prírodný med - zber</t>
  </si>
  <si>
    <t>Prírodný med - balenie</t>
  </si>
  <si>
    <t>kg</t>
  </si>
  <si>
    <t>CUKROVINKARSKY A PECIVAR.PRIEMYSEL, VYROBA KAVOVIN A MEDU</t>
  </si>
  <si>
    <t>Bratislava I</t>
  </si>
  <si>
    <t>6674 Konzumne mlieko</t>
  </si>
  <si>
    <t>6675 Trvanlive mlieko (z konzumneho mlieka)</t>
  </si>
  <si>
    <t>6676 Kyslomliecne vyrobky vratane jogurtov</t>
  </si>
  <si>
    <t>6677 Jogurty</t>
  </si>
  <si>
    <t>6678 Konzumna smotana (od 10 % tuku), vratane kyslej</t>
  </si>
  <si>
    <t>6679 Napoje na baze mlieka a srvatky</t>
  </si>
  <si>
    <t>6680 Maslo (od 80 % do 90 % tuku, najviac 16 % vody)</t>
  </si>
  <si>
    <t xml:space="preserve">6681 Ost. vyrobky z ml. tuku (maslo s 75 % a 50 % obs. tuku, natierky, ost. tuky s obs. ml. tuku od 10 do 82 % z celkoveho obs. tukov) </t>
  </si>
  <si>
    <t>6682 Ost. cerstve ml. vyrobky (napr. pudingy, peny, naslahy a ine dezerty bez jogurtovej kultury)</t>
  </si>
  <si>
    <t>6683 Ostatne cerstve vyrobky s rastlinnym tukom</t>
  </si>
  <si>
    <t>6684 Susene mliecne vyrobky</t>
  </si>
  <si>
    <t>6690 Syry celkom, bez tavenych syrov</t>
  </si>
  <si>
    <t>6695 Tavene syry</t>
  </si>
  <si>
    <t>6696 Bryndza</t>
  </si>
  <si>
    <t>6697 Tvarohy</t>
  </si>
  <si>
    <t>6698 Ost. sprac. vyrobky (napr. tvar. a syr. natierky, dezerty a kremy)</t>
  </si>
  <si>
    <t>6699 Ost. sprac. vyrobky s rastlinnym tukom</t>
  </si>
  <si>
    <t>6705 Porazky hovadzieho dobytka</t>
  </si>
  <si>
    <t>6706 Porazky osipanych</t>
  </si>
  <si>
    <t>6711 Jatocne opracovane maso - hovadzie</t>
  </si>
  <si>
    <t>6712 Jatocne opracovane maso - bravcove</t>
  </si>
  <si>
    <t>6713 Jatocne opracovane maso - telacie</t>
  </si>
  <si>
    <t>6714 Jatocne opracovane maso - ovcie, kozie</t>
  </si>
  <si>
    <t>6715 Chladiarne masa vo vise</t>
  </si>
  <si>
    <t>6716 Opracovane maso vysekove</t>
  </si>
  <si>
    <t>6720 Masove vyrobky</t>
  </si>
  <si>
    <t>6721 Masove konzervy</t>
  </si>
  <si>
    <t>6722 Masove vyrobky tepelne neopracovane</t>
  </si>
  <si>
    <t>6723 masove vyrobky tepelne opracovane</t>
  </si>
  <si>
    <t>6724 Mast bravcova</t>
  </si>
  <si>
    <t>6730 Porazky jatocnej hydiny</t>
  </si>
  <si>
    <t>6731 Porazky vodnej hydiny</t>
  </si>
  <si>
    <t>6735 Hydina vratane drobkov mrazena</t>
  </si>
  <si>
    <t>6740 Hydina vratane drobkov chladena</t>
  </si>
  <si>
    <t>6741 Hydina porciovana a delena</t>
  </si>
  <si>
    <t>6742 Hydinove vyrobky</t>
  </si>
  <si>
    <t>6745 Hydinove konzervy a hotove jedla, polotovary</t>
  </si>
  <si>
    <t>6755 Majonezy, majonezove vyrobky, kremy</t>
  </si>
  <si>
    <t>6760 Zomelok psenice</t>
  </si>
  <si>
    <t>6761 Zomelok raze</t>
  </si>
  <si>
    <t>6762 Psenicna muka</t>
  </si>
  <si>
    <t>6763 Razna muka</t>
  </si>
  <si>
    <t>6764 Mucne zmesi na vyrobu potravinarskych vyrobkov</t>
  </si>
  <si>
    <t>6765 Chlieb cerstvy</t>
  </si>
  <si>
    <t>6766 Muky (okrem psenicnej a raznej)</t>
  </si>
  <si>
    <t>6767 Krupica</t>
  </si>
  <si>
    <t xml:space="preserve">6768 Ostatne vyrobky z obilnych zrn </t>
  </si>
  <si>
    <t>6769 Pecivo jemne</t>
  </si>
  <si>
    <t>6770 Pecivo cerstve</t>
  </si>
  <si>
    <t xml:space="preserve">6771 Ostatne pek. vyrobky </t>
  </si>
  <si>
    <t>6772 Specialne vyrobky z obilia (musli, expand. a extrud. vyr.)</t>
  </si>
  <si>
    <t>6775 Cestoviny</t>
  </si>
  <si>
    <t>6776 Pripravky a zmesi na pekarensku a cukrarensku vyrobu</t>
  </si>
  <si>
    <t>6780 Vyrobky cukrarske okrem trvanlivych</t>
  </si>
  <si>
    <t>6781 Vyroba pernikov</t>
  </si>
  <si>
    <t>6790 Alkoholicke pivo bez miesanych napojov</t>
  </si>
  <si>
    <t>6791 Nealko pivo bez miesanych napojov</t>
  </si>
  <si>
    <t>6792 Miesane napoje typu Radler, Cider, atď. (alko aj nealko)</t>
  </si>
  <si>
    <t>6795 Slad</t>
  </si>
  <si>
    <t>6796 Sladove a pivne extrakty</t>
  </si>
  <si>
    <t>6805 Sterilizovane kompoty</t>
  </si>
  <si>
    <t>6806 Sterilizovana zelenina okrem uhoriek</t>
  </si>
  <si>
    <t>6807 Sterilizovane uhorky</t>
  </si>
  <si>
    <t>6808 Kvasena kapusta</t>
  </si>
  <si>
    <t>6809 Susene ovocie, kandizovane ovocie a suche plody</t>
  </si>
  <si>
    <t>6810 Hotove jedla konzervovane</t>
  </si>
  <si>
    <t>6811 Susena zelenina okrem koreninovej papriky</t>
  </si>
  <si>
    <t>6812 Susena  koreninova paprika</t>
  </si>
  <si>
    <t>6813 Chutove prisady a koreniny</t>
  </si>
  <si>
    <t>6814 Pripravky polievkove a pokrmove</t>
  </si>
  <si>
    <t>6815 Rajcinovy pretlak</t>
  </si>
  <si>
    <t>6816 Kecup</t>
  </si>
  <si>
    <t>6817 Dzemy, lekvare, marmelady, ovocne pretlaky</t>
  </si>
  <si>
    <t>6818 Detska vyziva</t>
  </si>
  <si>
    <t>6819 Ovocne natierky</t>
  </si>
  <si>
    <t>6820 Ostatne konzervovane ovocne a zeleninove vyrobky</t>
  </si>
  <si>
    <t>6821 Zeleninove stavy</t>
  </si>
  <si>
    <t>6822 Ovocne stavy</t>
  </si>
  <si>
    <t>6823 Ovocne a zeleninove napoje</t>
  </si>
  <si>
    <t>6825 Konzumne sirupy</t>
  </si>
  <si>
    <t>6829 Vajecne hmoty</t>
  </si>
  <si>
    <t>6830 Limonadove sirupy</t>
  </si>
  <si>
    <t>6831 Nealkoholicke napoje v prasku</t>
  </si>
  <si>
    <t>6835 Vyroba hroznoveho vina celkom</t>
  </si>
  <si>
    <t>6836 Vyroba bieleho vina</t>
  </si>
  <si>
    <t>6840 Flaskove vino</t>
  </si>
  <si>
    <t>6841 Sudove vino</t>
  </si>
  <si>
    <t>6842 Stolove vino</t>
  </si>
  <si>
    <t>6843 Sumive vino</t>
  </si>
  <si>
    <t>6844 Sytene vino</t>
  </si>
  <si>
    <t>6845 Hroznovy must</t>
  </si>
  <si>
    <t>6846 Ovocne vino</t>
  </si>
  <si>
    <t>6847 Ostatne kvasene napoje</t>
  </si>
  <si>
    <t>6850 Surovy lieh</t>
  </si>
  <si>
    <t>6855 Rafinovany lieh</t>
  </si>
  <si>
    <t>6856 Ovocne destilaty</t>
  </si>
  <si>
    <t>6860 Liehoviny</t>
  </si>
  <si>
    <t>6861 Plniace kapacity</t>
  </si>
  <si>
    <t>6862 Ocot 8%</t>
  </si>
  <si>
    <t>6863 Ocot 10 %</t>
  </si>
  <si>
    <t>6865 Drozdie</t>
  </si>
  <si>
    <t>6866 Horcica</t>
  </si>
  <si>
    <t>6870 Nealkoholicke napoje sytene sladene</t>
  </si>
  <si>
    <t>6871 Nealkoholicke napoje sytene nesladene</t>
  </si>
  <si>
    <t>6872 Stolova prirodna mineralna voda</t>
  </si>
  <si>
    <t>6873 Stolová pramenitá voda a balená pitná voda</t>
  </si>
  <si>
    <t>6875 Prírodný med - zber</t>
  </si>
  <si>
    <t>6876 Prírodný med - balenie</t>
  </si>
  <si>
    <t>6880 Vyroba kakaoveho prasku</t>
  </si>
  <si>
    <t>6881 Vyroba cokolady</t>
  </si>
  <si>
    <t>6882 Instantne kavove speciality a cokoladove napoje</t>
  </si>
  <si>
    <t>6883 Cukrovinky cokoladove</t>
  </si>
  <si>
    <t>6884 Cukrovinky necokoladove (vratane bielej cokolady)</t>
  </si>
  <si>
    <t>6885 Trvanlive pecivo</t>
  </si>
  <si>
    <t>6886 Prisady a pripravky do peciva</t>
  </si>
  <si>
    <t>6887 Spracovanie zrnkovej a instantnej kavy</t>
  </si>
  <si>
    <t>6888 Kavoviny, pripravky, prisady a vytazky z kavy a kavovin</t>
  </si>
  <si>
    <t>6889 Spracovanie suseneho a instantneho caju</t>
  </si>
  <si>
    <t>6890 Vytazky, esencie, koncentraty a pripravky z caju</t>
  </si>
  <si>
    <t>6892 Zemiakovy skrob</t>
  </si>
  <si>
    <t>6893 Psenicny skrob</t>
  </si>
  <si>
    <t>6894 Kukuricny skrob</t>
  </si>
  <si>
    <t>6905 Skrobove derivaty okrem izoglukozy</t>
  </si>
  <si>
    <t>6906 Izoglukoza</t>
  </si>
  <si>
    <t>6907 Zemiakove lupienky a krekry</t>
  </si>
  <si>
    <t>6908 Zemiakova kasa</t>
  </si>
  <si>
    <t>6909 Vyrobky zo zemiakoveho skrobu</t>
  </si>
  <si>
    <t>6910 Vyrobky z kukuricneho skrobu</t>
  </si>
  <si>
    <t>6915 Spracovanie olejnatych semien okrem repky a slnecnice</t>
  </si>
  <si>
    <t>6916 Spracovanie repky</t>
  </si>
  <si>
    <t>6917 Spracovanie slnecnice</t>
  </si>
  <si>
    <t>6919 Emulgovane rastl.jedle tuky tekute</t>
  </si>
  <si>
    <t>6920 Roztieratelne rastl. jedle tuky</t>
  </si>
  <si>
    <t>6921 Pokrmove rastlinne tuky vratane stuzenych</t>
  </si>
  <si>
    <t>6922 Olej slnecnicovy</t>
  </si>
  <si>
    <t>6924 Olej repkovy</t>
  </si>
  <si>
    <t>6925 Tofu syr</t>
  </si>
  <si>
    <t>6926 Sojove vyrobky</t>
  </si>
  <si>
    <t>6927 Sojovy napoj (mlieko)</t>
  </si>
  <si>
    <t>6928 Rastlinne maslo</t>
  </si>
  <si>
    <t>6930 Denne spracovanie repy</t>
  </si>
  <si>
    <t>6931 Mnozstvo spracovanej repy</t>
  </si>
  <si>
    <t>6932 Vyroba cukru</t>
  </si>
  <si>
    <t>6933 Vyroba melasy</t>
  </si>
  <si>
    <t>6934 Vyroba mrazenych pekarenskych vyrobkov</t>
  </si>
  <si>
    <t>6935 Vyroba mrazenych zeleninovych vyrobkov</t>
  </si>
  <si>
    <t>6936 Vyroba mrazenych ovocnych vyrobkov</t>
  </si>
  <si>
    <t>6937 Vyroba mrazenych hotovych jedal a polotovarov</t>
  </si>
  <si>
    <t>6938 Vyroba mrazenych kremov a zmrzliny</t>
  </si>
  <si>
    <t>6939 Zemiaky mrazene</t>
  </si>
  <si>
    <t>6940 Zmrazovacie kapacity</t>
  </si>
  <si>
    <t>6941 Mraziarenske skladovacie kapacity</t>
  </si>
  <si>
    <t>6945 Chladiarenske skladovacie kapacity</t>
  </si>
  <si>
    <t>6951 Spracovanie morskych ryb (vratane ryb do salatov)</t>
  </si>
  <si>
    <t>6953 Spracovanie sladkovodnych ryb (vratane ryb do salatov)</t>
  </si>
  <si>
    <t>6955 Vyroba salatov z ryb</t>
  </si>
  <si>
    <t>6956 Vyroba ostatnych salatov (bez ryb)</t>
  </si>
  <si>
    <t>6957 Ryby konzervovane a vyrobky z ryb</t>
  </si>
  <si>
    <t>Certifikát</t>
  </si>
  <si>
    <t>BRC</t>
  </si>
  <si>
    <t>INÉ-AKÉ</t>
  </si>
  <si>
    <t>A</t>
  </si>
  <si>
    <t>N</t>
  </si>
  <si>
    <t>6970 Výroba kompletných kŕmnych zmesí</t>
  </si>
  <si>
    <t>Výroba kompletných kŕmnych zmesí</t>
  </si>
  <si>
    <t>VÝROBA KŔMNYCH ZMESÍ</t>
  </si>
  <si>
    <t>POTR</t>
  </si>
  <si>
    <t>IFS</t>
  </si>
  <si>
    <t>6746 Výroba vajec</t>
  </si>
  <si>
    <t>6747 Balenie hydiny</t>
  </si>
  <si>
    <t>Výroba vajec</t>
  </si>
  <si>
    <t>tis.ks</t>
  </si>
  <si>
    <t>Balenie hydiny</t>
  </si>
  <si>
    <t>Balenie zeleniny (čerstvé, sušené)</t>
  </si>
  <si>
    <t>6867 Balenie zeleniny čerstvej, sušenej</t>
  </si>
  <si>
    <t>6980 Balenie potravín</t>
  </si>
  <si>
    <t>Balenie potravín</t>
  </si>
  <si>
    <t>Ukazovateľ</t>
  </si>
  <si>
    <t>Riadok</t>
  </si>
  <si>
    <t>U1</t>
  </si>
  <si>
    <t>U2</t>
  </si>
  <si>
    <t>U3</t>
  </si>
  <si>
    <t>6674</t>
  </si>
  <si>
    <t>6675</t>
  </si>
  <si>
    <t>6676</t>
  </si>
  <si>
    <t>6677</t>
  </si>
  <si>
    <t>6678</t>
  </si>
  <si>
    <t>6679</t>
  </si>
  <si>
    <t>6680</t>
  </si>
  <si>
    <t xml:space="preserve">Ost. vyrobky z ml. tuku (inde neuvedene) </t>
  </si>
  <si>
    <t>6681</t>
  </si>
  <si>
    <t>Ost. cerstve ml. vyrobky (napr. pudingy, peny, naslahy a ine dezerty)</t>
  </si>
  <si>
    <t>6682</t>
  </si>
  <si>
    <t>6683</t>
  </si>
  <si>
    <t>6684</t>
  </si>
  <si>
    <t>6690</t>
  </si>
  <si>
    <t>6695</t>
  </si>
  <si>
    <t>6696</t>
  </si>
  <si>
    <t>6697</t>
  </si>
  <si>
    <t>6698</t>
  </si>
  <si>
    <t>6699</t>
  </si>
  <si>
    <t>6705</t>
  </si>
  <si>
    <t>6706</t>
  </si>
  <si>
    <t>6711</t>
  </si>
  <si>
    <t>6712</t>
  </si>
  <si>
    <t>6713</t>
  </si>
  <si>
    <t>6714</t>
  </si>
  <si>
    <t>6715</t>
  </si>
  <si>
    <t>6716</t>
  </si>
  <si>
    <t>6720</t>
  </si>
  <si>
    <t>6721</t>
  </si>
  <si>
    <t>6722</t>
  </si>
  <si>
    <t>6723</t>
  </si>
  <si>
    <t>6724</t>
  </si>
  <si>
    <t>6730</t>
  </si>
  <si>
    <t>6731</t>
  </si>
  <si>
    <t>6735</t>
  </si>
  <si>
    <t>6740</t>
  </si>
  <si>
    <t>6741</t>
  </si>
  <si>
    <t>6742</t>
  </si>
  <si>
    <t>6745</t>
  </si>
  <si>
    <t>6755</t>
  </si>
  <si>
    <t>6760</t>
  </si>
  <si>
    <t>6761</t>
  </si>
  <si>
    <t>6762</t>
  </si>
  <si>
    <t>6763</t>
  </si>
  <si>
    <t>6764</t>
  </si>
  <si>
    <t>6765</t>
  </si>
  <si>
    <t>6766</t>
  </si>
  <si>
    <t>6767</t>
  </si>
  <si>
    <t>6768</t>
  </si>
  <si>
    <t>6769</t>
  </si>
  <si>
    <t>6770</t>
  </si>
  <si>
    <t>6771</t>
  </si>
  <si>
    <t>6772</t>
  </si>
  <si>
    <t>6775</t>
  </si>
  <si>
    <t>6776</t>
  </si>
  <si>
    <t>6780</t>
  </si>
  <si>
    <t>6781</t>
  </si>
  <si>
    <t>6790</t>
  </si>
  <si>
    <t>6791</t>
  </si>
  <si>
    <t>6792</t>
  </si>
  <si>
    <t>6795</t>
  </si>
  <si>
    <t>6796</t>
  </si>
  <si>
    <t>6805</t>
  </si>
  <si>
    <t>6806</t>
  </si>
  <si>
    <t>6807</t>
  </si>
  <si>
    <t>6808</t>
  </si>
  <si>
    <t>6809</t>
  </si>
  <si>
    <t>6810</t>
  </si>
  <si>
    <t>6811</t>
  </si>
  <si>
    <t>6812</t>
  </si>
  <si>
    <t>6813</t>
  </si>
  <si>
    <t>6814</t>
  </si>
  <si>
    <t>6815</t>
  </si>
  <si>
    <t>6816</t>
  </si>
  <si>
    <t>6817</t>
  </si>
  <si>
    <t>6818</t>
  </si>
  <si>
    <t>6819</t>
  </si>
  <si>
    <t>6820</t>
  </si>
  <si>
    <t>6821</t>
  </si>
  <si>
    <t>6822</t>
  </si>
  <si>
    <t>6823</t>
  </si>
  <si>
    <t>6825</t>
  </si>
  <si>
    <t>6829</t>
  </si>
  <si>
    <t>6830</t>
  </si>
  <si>
    <t>6831</t>
  </si>
  <si>
    <t>6835</t>
  </si>
  <si>
    <t>6836</t>
  </si>
  <si>
    <t>6840</t>
  </si>
  <si>
    <t>6841</t>
  </si>
  <si>
    <t>6842</t>
  </si>
  <si>
    <t>6843</t>
  </si>
  <si>
    <t>6844</t>
  </si>
  <si>
    <t>6845</t>
  </si>
  <si>
    <t>6846</t>
  </si>
  <si>
    <t>6847</t>
  </si>
  <si>
    <t>6850</t>
  </si>
  <si>
    <t>6855</t>
  </si>
  <si>
    <t>6856</t>
  </si>
  <si>
    <t>6860</t>
  </si>
  <si>
    <t>6861</t>
  </si>
  <si>
    <t>6862</t>
  </si>
  <si>
    <t>6863</t>
  </si>
  <si>
    <t>6865</t>
  </si>
  <si>
    <t>6866</t>
  </si>
  <si>
    <t>6870</t>
  </si>
  <si>
    <t>6871</t>
  </si>
  <si>
    <t>6872</t>
  </si>
  <si>
    <t>6873</t>
  </si>
  <si>
    <t>Zber prírodného medu</t>
  </si>
  <si>
    <t>6875</t>
  </si>
  <si>
    <t>Balenie prírodného medu</t>
  </si>
  <si>
    <t>6876</t>
  </si>
  <si>
    <t>6880</t>
  </si>
  <si>
    <t>6881</t>
  </si>
  <si>
    <t>6882</t>
  </si>
  <si>
    <t>6883</t>
  </si>
  <si>
    <t>6884</t>
  </si>
  <si>
    <t>6885</t>
  </si>
  <si>
    <t>6886</t>
  </si>
  <si>
    <t>6887</t>
  </si>
  <si>
    <t>6888</t>
  </si>
  <si>
    <t>6889</t>
  </si>
  <si>
    <t>6890</t>
  </si>
  <si>
    <t>6892</t>
  </si>
  <si>
    <t>6893</t>
  </si>
  <si>
    <t>6894</t>
  </si>
  <si>
    <t>6905</t>
  </si>
  <si>
    <t>6906</t>
  </si>
  <si>
    <t>6907</t>
  </si>
  <si>
    <t>6908</t>
  </si>
  <si>
    <t>6909</t>
  </si>
  <si>
    <t>6910</t>
  </si>
  <si>
    <t>6915</t>
  </si>
  <si>
    <t>6916</t>
  </si>
  <si>
    <t>6917</t>
  </si>
  <si>
    <t>6919</t>
  </si>
  <si>
    <t>6920</t>
  </si>
  <si>
    <t>6921</t>
  </si>
  <si>
    <t>6922</t>
  </si>
  <si>
    <t>6924</t>
  </si>
  <si>
    <t>6925</t>
  </si>
  <si>
    <t>6926</t>
  </si>
  <si>
    <t>6927</t>
  </si>
  <si>
    <t>6928</t>
  </si>
  <si>
    <t>6930</t>
  </si>
  <si>
    <t>6931</t>
  </si>
  <si>
    <t>6932</t>
  </si>
  <si>
    <t>6933</t>
  </si>
  <si>
    <t>6934</t>
  </si>
  <si>
    <t>6935</t>
  </si>
  <si>
    <t>6936</t>
  </si>
  <si>
    <t>6937</t>
  </si>
  <si>
    <t>6938</t>
  </si>
  <si>
    <t>6939</t>
  </si>
  <si>
    <t>6940</t>
  </si>
  <si>
    <t>6941</t>
  </si>
  <si>
    <t>6945</t>
  </si>
  <si>
    <t>6951</t>
  </si>
  <si>
    <t>6953</t>
  </si>
  <si>
    <t>6955</t>
  </si>
  <si>
    <t>6956</t>
  </si>
  <si>
    <t>6957</t>
  </si>
  <si>
    <t>6970</t>
  </si>
  <si>
    <t>6980</t>
  </si>
  <si>
    <t>Kontrolný súčet</t>
  </si>
  <si>
    <t/>
  </si>
  <si>
    <t>9999</t>
  </si>
  <si>
    <t>U4</t>
  </si>
  <si>
    <t>Daň z pridanej hodnoty - vlastná daňová povinnosť</t>
  </si>
  <si>
    <t>0001</t>
  </si>
  <si>
    <t>Daň z pridanej hodnoty - nadmerný odpočet</t>
  </si>
  <si>
    <t>0002</t>
  </si>
  <si>
    <t>Spotrebné dane celkom</t>
  </si>
  <si>
    <t>0003</t>
  </si>
  <si>
    <t>z toho: výroba liehu a liehových nápojov</t>
  </si>
  <si>
    <t>0004</t>
  </si>
  <si>
    <t xml:space="preserve">               výroba piva</t>
  </si>
  <si>
    <t>0005</t>
  </si>
  <si>
    <t xml:space="preserve">               výroba vína</t>
  </si>
  <si>
    <t>0006</t>
  </si>
  <si>
    <t>Dovozné clo</t>
  </si>
  <si>
    <t>0007</t>
  </si>
  <si>
    <t>Podpora na prevádzku celkom</t>
  </si>
  <si>
    <t>0008</t>
  </si>
  <si>
    <t>z toho na produkty</t>
  </si>
  <si>
    <t>0009</t>
  </si>
  <si>
    <t>0099</t>
  </si>
  <si>
    <t>Obstarané investície celkom</t>
  </si>
  <si>
    <t>z toho: budovy a stavby</t>
  </si>
  <si>
    <t xml:space="preserve">               z toho: administratívne</t>
  </si>
  <si>
    <t xml:space="preserve">                              výrobné, spracovateľské</t>
  </si>
  <si>
    <t xml:space="preserve">                              skladovacie</t>
  </si>
  <si>
    <t xml:space="preserve">                              predajné</t>
  </si>
  <si>
    <t>z toho: technológie - spracovanie</t>
  </si>
  <si>
    <t xml:space="preserve">               z toho: príjem a príprava na spracovanie surovín</t>
  </si>
  <si>
    <t xml:space="preserve">                              spracovanie</t>
  </si>
  <si>
    <t xml:space="preserve">                              plnenie, označovanie a balenie</t>
  </si>
  <si>
    <t>0010</t>
  </si>
  <si>
    <t xml:space="preserve">                              skladovanie</t>
  </si>
  <si>
    <t>0011</t>
  </si>
  <si>
    <t xml:space="preserve">                              kontrola kvality a bezpečnosti</t>
  </si>
  <si>
    <t>0012</t>
  </si>
  <si>
    <t xml:space="preserve">            doprava</t>
  </si>
  <si>
    <t>0013</t>
  </si>
  <si>
    <t xml:space="preserve">            iné</t>
  </si>
  <si>
    <t>0014</t>
  </si>
  <si>
    <t>Obstarané investície do životného prostredia</t>
  </si>
  <si>
    <t>0015</t>
  </si>
  <si>
    <t>Zdroje financovania celkom</t>
  </si>
  <si>
    <t>0016</t>
  </si>
  <si>
    <t>v tom: vlastné</t>
  </si>
  <si>
    <t>0017</t>
  </si>
  <si>
    <t xml:space="preserve">          tuzemské bankové úvery</t>
  </si>
  <si>
    <t>0018</t>
  </si>
  <si>
    <t xml:space="preserve">          podpora z MPRV SR</t>
  </si>
  <si>
    <t>0019</t>
  </si>
  <si>
    <t xml:space="preserve">          podpora investícií v poľn. a potravinárstve z fondov EÚ</t>
  </si>
  <si>
    <t>0020</t>
  </si>
  <si>
    <t xml:space="preserve">          iné zdroje financovania</t>
  </si>
  <si>
    <t>0021</t>
  </si>
  <si>
    <t xml:space="preserve">          zahraničný kapitál celkom</t>
  </si>
  <si>
    <t>0022</t>
  </si>
  <si>
    <t>Výroba</t>
  </si>
  <si>
    <t>Pridaná hodnota</t>
  </si>
  <si>
    <t>Tržby za vlastné výrobky a služby</t>
  </si>
  <si>
    <t xml:space="preserve">Tržby za predaj tovaru </t>
  </si>
  <si>
    <t>Odoslanie tovaru do členských krajín EÚ</t>
  </si>
  <si>
    <t>Vývoz tovaru do nečlenských krajín</t>
  </si>
  <si>
    <t>Poplatky za dodávky do obchodnej siete</t>
  </si>
  <si>
    <t>Priemerný evidenčný počet zamestnancov (fyz.osoby)</t>
  </si>
  <si>
    <t>z toho. THZ</t>
  </si>
  <si>
    <t>Mzdy a náhrady mzdy zamestnancov v EUR</t>
  </si>
  <si>
    <t>Počet novovytvorených stálych pracovných miest</t>
  </si>
  <si>
    <t>Počet pracovníkov so slovenskou štátnou príslušnosťou</t>
  </si>
  <si>
    <t>Počet pracovníkov so štátnou príslušnosťou z EÚ okrem SR</t>
  </si>
  <si>
    <t>Počet pracovníkov z EHP (Nórsko, Island, Lichtenštejnsko)</t>
  </si>
  <si>
    <t>Počet pracovníkov mimo EÚ/EHP/SR</t>
  </si>
  <si>
    <t>Počet odpracovaných hodín zamestnancov, vrátane neplatenej pracovnej sily</t>
  </si>
  <si>
    <t>Základné vzdelanie a iba skúsenosti v potravinárstve</t>
  </si>
  <si>
    <t>Stredoškolské vzdelanie bez maturity</t>
  </si>
  <si>
    <t>z toho: stredoškolské odborné vzdelanie</t>
  </si>
  <si>
    <t>Stredoškolské vzdelanie s maturitou</t>
  </si>
  <si>
    <t>z toho: stredoškolské odborné vzdelanie s maturitou</t>
  </si>
  <si>
    <t>Absolvov.aspoň 2-ročný vzdel.kurz na odbornej strednej škole, univerzite</t>
  </si>
  <si>
    <t>Vysokoškolské odborné vzdelanie II. Stupňa</t>
  </si>
  <si>
    <t>Absolvovaná iná vysoká škola II. stupňa</t>
  </si>
  <si>
    <t>Majetok celkom</t>
  </si>
  <si>
    <t>Dlhodobý hmotný a nehmotný majetok celkom</t>
  </si>
  <si>
    <t>Oprávky k dlhodobému hmotnému a nehmotnému majetku, korekcia</t>
  </si>
  <si>
    <t>Dlhodobý hmotný majetok celkom</t>
  </si>
  <si>
    <t>z toho: budovy, haly, stavby a pozemky</t>
  </si>
  <si>
    <t xml:space="preserve">           stroje, prístroje, zariadenia,dopravné prostriedky a inventár</t>
  </si>
  <si>
    <t>Oprávky k dlhodobému hmotnému majetku, korekcia</t>
  </si>
  <si>
    <t>Obežný majetok celkom</t>
  </si>
  <si>
    <t>z toho: zásoby celkom</t>
  </si>
  <si>
    <t xml:space="preserve">              finančný majetok</t>
  </si>
  <si>
    <t xml:space="preserve">              pohľadávky celkom</t>
  </si>
  <si>
    <t xml:space="preserve">              v tom: krátkodobé</t>
  </si>
  <si>
    <t xml:space="preserve">                            dlhodobé</t>
  </si>
  <si>
    <t>Pohľadávky z obchodného styku</t>
  </si>
  <si>
    <t>Pohľadávky voči cudzine</t>
  </si>
  <si>
    <t>Pohľadávky po lehote splatnosti</t>
  </si>
  <si>
    <t>Vlastné imanie</t>
  </si>
  <si>
    <t>Základné imanie celkom</t>
  </si>
  <si>
    <t>z toho zahraničný kapitál celkom</t>
  </si>
  <si>
    <t>Záväzky</t>
  </si>
  <si>
    <t>z toho:  krátkodobé záväzky</t>
  </si>
  <si>
    <t xml:space="preserve">              bežné bankové úvery</t>
  </si>
  <si>
    <t xml:space="preserve">              dlhodobé záväzky</t>
  </si>
  <si>
    <t>0023</t>
  </si>
  <si>
    <t xml:space="preserve">              dlhodobé bankové úvery</t>
  </si>
  <si>
    <t>0024</t>
  </si>
  <si>
    <t>Záväzky voči prvovýrobe</t>
  </si>
  <si>
    <t>0025</t>
  </si>
  <si>
    <t>Záväzky voči cudzine</t>
  </si>
  <si>
    <t>0026</t>
  </si>
  <si>
    <t>Záväzky po lehote splatnosti</t>
  </si>
  <si>
    <t>0027</t>
  </si>
  <si>
    <t>Výsledok hospodárenia pred zdanením</t>
  </si>
  <si>
    <t>Náklady celkom</t>
  </si>
  <si>
    <t>Výnosy celkom</t>
  </si>
  <si>
    <t>Hrubý obrat</t>
  </si>
  <si>
    <t>Medzispotreba</t>
  </si>
  <si>
    <t>Odpisy a opravné položky k dlhodobému hmot. a nehmot.majetku</t>
  </si>
  <si>
    <t>Ostatné výnosy z hospodárskej činnosti</t>
  </si>
  <si>
    <t>Ostatné náklady z hospodárskej činnosti</t>
  </si>
  <si>
    <t>Nákladové úroky</t>
  </si>
  <si>
    <t>Stupeň automatizácie technológii</t>
  </si>
  <si>
    <t>Manuálna technológia (počet)</t>
  </si>
  <si>
    <t>Poloautomatická technológia (počet)</t>
  </si>
  <si>
    <t>Automatická technológia (počet)</t>
  </si>
  <si>
    <t>Robotická technológia (počet)</t>
  </si>
  <si>
    <t>Zavedenie nových technológií</t>
  </si>
  <si>
    <t>Inovatívnych (počet)</t>
  </si>
  <si>
    <t>Bezodpadových (počet)</t>
  </si>
  <si>
    <t>Sumárny príkon zariadení inštalovaných v rámci výrobných línií v kW</t>
  </si>
  <si>
    <t>Zemný plyn</t>
  </si>
  <si>
    <t>Propán bután</t>
  </si>
  <si>
    <t>Uhlie</t>
  </si>
  <si>
    <t>Drevo</t>
  </si>
  <si>
    <t>Biomasa</t>
  </si>
  <si>
    <t>Vietor</t>
  </si>
  <si>
    <t>Voda</t>
  </si>
  <si>
    <t>Slnko</t>
  </si>
  <si>
    <t>Geotermálna energia</t>
  </si>
  <si>
    <t>Rekuperácia</t>
  </si>
  <si>
    <t>typ_vazby</t>
  </si>
  <si>
    <t>stlpzac</t>
  </si>
  <si>
    <t>stlpkon</t>
  </si>
  <si>
    <t>znam</t>
  </si>
  <si>
    <t>odd</t>
  </si>
  <si>
    <t>zacriad</t>
  </si>
  <si>
    <t>konriad</t>
  </si>
  <si>
    <t>vyslriad</t>
  </si>
  <si>
    <t>retzac</t>
  </si>
  <si>
    <t>text1</t>
  </si>
  <si>
    <t>text2</t>
  </si>
  <si>
    <t>=</t>
  </si>
  <si>
    <t>185</t>
  </si>
  <si>
    <t>P: Mod.185/r.01/stl.1</t>
  </si>
  <si>
    <t>Mod.185/r.(03-02)/stl.1</t>
  </si>
  <si>
    <t>P: Mod.185/r.01/stl.2</t>
  </si>
  <si>
    <t>Mod.185/r.(03-02)/stl.2</t>
  </si>
  <si>
    <t>&gt;=</t>
  </si>
  <si>
    <t>Mod.185/r.02/stl.1</t>
  </si>
  <si>
    <t>Mod.185/r.(08)/stl.1</t>
  </si>
  <si>
    <t>Mod.185/r.02/stl.2</t>
  </si>
  <si>
    <t>Mod.185/r.(08)/stl.2</t>
  </si>
  <si>
    <t>P: Mod.185/r.03/stl.1</t>
  </si>
  <si>
    <t>Mod.185/r.04/stl.1</t>
  </si>
  <si>
    <t>P: Mod.185/r.03/stl.2</t>
  </si>
  <si>
    <t>Mod.185/r.04/stl.2</t>
  </si>
  <si>
    <t>Mod.185/r.03/stl.1</t>
  </si>
  <si>
    <t>Mod.185/r.(07)/stl.1</t>
  </si>
  <si>
    <t>Mod.185/r.03/stl.2</t>
  </si>
  <si>
    <t>Mod.185/r.(07)/stl.2</t>
  </si>
  <si>
    <t>I: Mod.185/r.04/stl.1</t>
  </si>
  <si>
    <t>Mod.185/r.05/stl.1</t>
  </si>
  <si>
    <t>I: Mod.185/r.04/stl.2</t>
  </si>
  <si>
    <t>Mod.185/r.05/stl.2</t>
  </si>
  <si>
    <t>187</t>
  </si>
  <si>
    <t>P: Mod.187/r.01/stl.1</t>
  </si>
  <si>
    <t>Mod.187/r.02+08/stl.1</t>
  </si>
  <si>
    <t>P: Mod.187/r.01/stl.2</t>
  </si>
  <si>
    <t>Mod.187/r.02+08/stl.2</t>
  </si>
  <si>
    <t>Mod.187/r.02/stl.1</t>
  </si>
  <si>
    <t>Mod.187/r.02/stl.2</t>
  </si>
  <si>
    <t>P: Mod.187/r.02/stl.1</t>
  </si>
  <si>
    <t>Mod.187/r.04/stl.1</t>
  </si>
  <si>
    <t>P: Mod.187/r.02/stl.2</t>
  </si>
  <si>
    <t>Mod.187/r.04/stl.2</t>
  </si>
  <si>
    <t>P: Mod.187/r.04/stl.1</t>
  </si>
  <si>
    <t>Mod.187/r.05+06/stl.1</t>
  </si>
  <si>
    <t>P: Mod.187/r.04/stl.2</t>
  </si>
  <si>
    <t>Mod.187/r.05+06/stl.2</t>
  </si>
  <si>
    <t>P: Mod.187/r.08/stl.1</t>
  </si>
  <si>
    <t>Mod.187/r.09+10+11/stl.1</t>
  </si>
  <si>
    <t>P: Mod.187/r.08/stl.2</t>
  </si>
  <si>
    <t>Mod.187/r.09+10+11/stl.2</t>
  </si>
  <si>
    <t>P: Mod.187/r.11/stl.1</t>
  </si>
  <si>
    <t>Mod.187/r.(12+az 13)/stl.1</t>
  </si>
  <si>
    <t>P: Mod.187/r.11/stl.2</t>
  </si>
  <si>
    <t>Mod.187/r.(12+az 13)/stl.2</t>
  </si>
  <si>
    <t>P: Mod.187/r.18/stl.1</t>
  </si>
  <si>
    <t>Mod.187/r.19/stl.1</t>
  </si>
  <si>
    <t>P: Mod.187/r.18/stl.2</t>
  </si>
  <si>
    <t>Mod.187/r.19/stl.2</t>
  </si>
  <si>
    <t>P: Mod.187/r.20/stl.1</t>
  </si>
  <si>
    <t>Mod.187/r.21+22+23+24/stl.1</t>
  </si>
  <si>
    <t>P: Mod.187/r.20/stl.2</t>
  </si>
  <si>
    <t>Mod.187/r.21+22+23+24/stl.2</t>
  </si>
  <si>
    <t>188</t>
  </si>
  <si>
    <t>P: Mod.188/r.01/stl.1</t>
  </si>
  <si>
    <t>Mod.188/r.02/stl.1</t>
  </si>
  <si>
    <t>P: Mod.188/r.01/stl.2</t>
  </si>
  <si>
    <t>Mod.188/r.02/stl.2</t>
  </si>
  <si>
    <t>Mod.188/r.04/stl.1</t>
  </si>
  <si>
    <t>Mod.188/r.04/stl.2</t>
  </si>
  <si>
    <t>Mod.188/r.(05+az 08)/stl.1</t>
  </si>
  <si>
    <t>Mod.188/r.(05+az 08)/stl.2</t>
  </si>
  <si>
    <t>Mod.188/r.(10+11+13+15+16+17)/stl.1</t>
  </si>
  <si>
    <t>Mod.188/r.(10+11+13+15+16+17)/stl.2</t>
  </si>
  <si>
    <t>P: Mod.188/r.11/stl.1</t>
  </si>
  <si>
    <t>Mod.188/r.(12)/stl.1</t>
  </si>
  <si>
    <t>P: Mod.188/r.11/stl.2</t>
  </si>
  <si>
    <t>Mod.188/r.(12)/stl.2</t>
  </si>
  <si>
    <t>P: Mod.188/r.13/stl.1</t>
  </si>
  <si>
    <t>Mod.188/r.(14)/stl.1</t>
  </si>
  <si>
    <t>P: Mod.188/r.13/stl.2</t>
  </si>
  <si>
    <t>Mod.188/r.(14)/stl.2</t>
  </si>
  <si>
    <t>&lt;&gt;</t>
  </si>
  <si>
    <t>189</t>
  </si>
  <si>
    <t>P: Mod.189/r.03/stl.1</t>
  </si>
  <si>
    <t>Mod.189/r.04/stl.1</t>
  </si>
  <si>
    <t>P: Mod.189/r.03/stl.2</t>
  </si>
  <si>
    <t>Mod.189/r.04/stl.2</t>
  </si>
  <si>
    <t>190</t>
  </si>
  <si>
    <t>P: Mod.190/r.01/stl.1</t>
  </si>
  <si>
    <t>Mod.190/r.(02+07+13+14)/stl.1</t>
  </si>
  <si>
    <t>P: Mod.190/r.01/stl.2</t>
  </si>
  <si>
    <t>Mod.190/r.(02+07+13+14)/stl.2</t>
  </si>
  <si>
    <t>P: Mod.190/r.01/stl.3</t>
  </si>
  <si>
    <t>Mod.190/r.(02+07+13+14)/stl.3</t>
  </si>
  <si>
    <t>P: Mod.190/r.01/stl.4</t>
  </si>
  <si>
    <t>Mod.190/r.(02+07+13+14)/stl.4</t>
  </si>
  <si>
    <t>Mod.190/r.15/stl.1</t>
  </si>
  <si>
    <t>Mod.190/r.15/stl.2</t>
  </si>
  <si>
    <t>Mod.190/r.15/stl.3</t>
  </si>
  <si>
    <t>Mod.190/r.15/stl.4</t>
  </si>
  <si>
    <t>Mod.190/r.(16)/stl.1</t>
  </si>
  <si>
    <t>Mod.190/r.(16)/stl.2</t>
  </si>
  <si>
    <t>P: Mod.190/r.02/stl.1</t>
  </si>
  <si>
    <t>Mod.190/r.(03+04+05+06)/stl.1</t>
  </si>
  <si>
    <t>P: Mod.190/r.02/stl.2</t>
  </si>
  <si>
    <t>Mod.190/r.(03+04+05+06)/stl.2</t>
  </si>
  <si>
    <t>P: Mod.190/r.02/stl.3</t>
  </si>
  <si>
    <t>Mod.190/r.(03+04+05+06)/stl.3</t>
  </si>
  <si>
    <t>P: Mod.190/r.02/stl.4</t>
  </si>
  <si>
    <t>Mod.190/r.(03+04+05+06)/stl.4</t>
  </si>
  <si>
    <t>P: Mod.190/r.07/stl.1</t>
  </si>
  <si>
    <t>Mod.190/r.(08+09+10+11+12)/stl.1</t>
  </si>
  <si>
    <t>P: Mod.190/r.07/stl.2</t>
  </si>
  <si>
    <t>Mod.190/r.(08+09+10+11+12)/stl.2</t>
  </si>
  <si>
    <t>P: Mod.190/r.07/stl.3</t>
  </si>
  <si>
    <t>Mod.190/r.(08+09+10+11+12)/stl.3</t>
  </si>
  <si>
    <t>P: Mod.190/r.07/stl.4</t>
  </si>
  <si>
    <t>Mod.190/r.(08+09+10+11+12)/stl.4</t>
  </si>
  <si>
    <t>P: Mod.190/r.16/stl.1</t>
  </si>
  <si>
    <t>Mod.190/r.(17+az 22)/stl.1</t>
  </si>
  <si>
    <t>P: Mod.190/r.16/stl.2</t>
  </si>
  <si>
    <t>Mod.190/r.(17+az 22)/stl.2</t>
  </si>
  <si>
    <t>191</t>
  </si>
  <si>
    <t>P: Mod.191/r.03/stl.1</t>
  </si>
  <si>
    <t>Mod.191/r.(04+05+06)/stl.1</t>
  </si>
  <si>
    <t>P: Mod.191/r.03/stl.2</t>
  </si>
  <si>
    <t>Mod.191/r.(04+05+06)/stl.2</t>
  </si>
  <si>
    <t>P: Mod.191/r.03/stl.3</t>
  </si>
  <si>
    <t>Mod.191/r.(04+05+06)/stl.3</t>
  </si>
  <si>
    <t>P: Mod.191/r.03/stl.4</t>
  </si>
  <si>
    <t>Mod.191/r.(04+05+06)/stl.4</t>
  </si>
  <si>
    <t>P: Mod.191/r.08/stl.1</t>
  </si>
  <si>
    <t>Mod.191/r.09/stl.1</t>
  </si>
  <si>
    <t>P: Mod.191/r.08/stl.3</t>
  </si>
  <si>
    <t>Mod.191/r.09/stl.3</t>
  </si>
  <si>
    <t>Text1</t>
  </si>
  <si>
    <t>Hodnota1</t>
  </si>
  <si>
    <t>Hodnota2</t>
  </si>
  <si>
    <t>Upozornenie: Jeden zo stlp.nie je vyplneny: Mod.193/r.6690/s.1  ;s.2+3</t>
  </si>
  <si>
    <t>Upozornenie: Jeden zo stlp.nie je vyplneny: Mod.193/r.6695/s.1  ;s.2+3</t>
  </si>
  <si>
    <t>Upozornenie: Jeden zo stlp.nie je vyplneny: Mod.193/r.6696/s.1  ;s.2+3</t>
  </si>
  <si>
    <t>Upozornenie: Jeden zo stlp.nie je vyplneny: Mod.193/r.6697/s.1  ;s.2+3</t>
  </si>
  <si>
    <t>Upozornenie: Jeden zo stlp.nie je vyplneny: Mod.193/r.6698/s.1  ;s.2+3</t>
  </si>
  <si>
    <t>Upozornenie: Jeden zo stlp.nie je vyplneny: Mod.193/r.6699/s.1  ;s.2+3</t>
  </si>
  <si>
    <t>Upozornenie: Jeden zo stlp.nie je vyplneny: Mod.193/r.6705/s.1  ;s.2+3</t>
  </si>
  <si>
    <t>Upozornenie: Jeden zo stlp.nie je vyplneny: Mod.193/r.6706/s.1  ;s.2+3</t>
  </si>
  <si>
    <t>Upozornenie: Jeden zo stlp.nie je vyplneny: Mod.193/r.6711/s.1  ;s.2+3</t>
  </si>
  <si>
    <t>Upozornenie: Jeden zo stlp.nie je vyplneny: Mod.193/r.6712/s.1  ;s.2+3</t>
  </si>
  <si>
    <t>Upozornenie: Jeden zo stlp.nie je vyplneny: Mod.193/r.6713/s.1  ;s.2+3</t>
  </si>
  <si>
    <t>Upozornenie: Jeden zo stlp.nie je vyplneny: Mod.193/r.6714/s.1  ;s.2+3</t>
  </si>
  <si>
    <t>Upozornenie: Jeden zo stlp.nie je vyplneny: Mod.193/r.6715/s.1  ;s.2+3</t>
  </si>
  <si>
    <t>Upozornenie: Jeden zo stlp.nie je vyplneny: Mod.193/r.6716/s.1  ;s.2+3</t>
  </si>
  <si>
    <t>Upozornenie: Jeden zo stlp.nie je vyplneny: Mod.193/r.6720/s.1  ;s.2+3</t>
  </si>
  <si>
    <t>Upozornenie: Jeden zo stlp.nie je vyplneny: Mod.193/r.6721/s.1  ;s.2+3</t>
  </si>
  <si>
    <t>Upozornenie: Jeden zo stlp.nie je vyplneny: Mod.193/r.6722/s.1  ;s.2+3</t>
  </si>
  <si>
    <t>Upozornenie: Jeden zo stlp.nie je vyplneny: Mod.193/r.6723/s.1  ;s.2+3</t>
  </si>
  <si>
    <t>Upozornenie: Jeden zo stlp.nie je vyplneny: Mod.193/r.6724/s.1  ;s.2+3</t>
  </si>
  <si>
    <t>Upozornenie: Jeden zo stlp.nie je vyplneny: Mod.193/r.6730/s.1  ;s.2+3</t>
  </si>
  <si>
    <t>Upozornenie: Jeden zo stlp.nie je vyplneny: Mod.193/r.6731/s.1  ;s.2+3</t>
  </si>
  <si>
    <t>Upozornenie: Jeden zo stlp.nie je vyplneny: Mod.193/r.6735/s.1  ;s.2+3</t>
  </si>
  <si>
    <t>Upozornenie: Jeden zo stlp.nie je vyplneny: Mod.193/r.6740/s.1  ;s.2+3</t>
  </si>
  <si>
    <t>Upozornenie: Jeden zo stlp.nie je vyplneny: Mod.193/r.6741/s.1  ;s.2+3</t>
  </si>
  <si>
    <t>Upozornenie: Jeden zo stlp.nie je vyplneny: Mod.193/r.6742/s.1  ;s.2+3</t>
  </si>
  <si>
    <t>Upozornenie: Jeden zo stlp.nie je vyplneny: Mod.193/r.6745/s.1  ;s.2+3</t>
  </si>
  <si>
    <t>Upozornenie: Jeden zo stlp.nie je vyplneny: Mod.193/r.6755/s.1  ;s.2+3</t>
  </si>
  <si>
    <t>Upozornenie: Jeden zo stlp.nie je vyplneny: Mod.193/r.6760/s.1   ;s.2+3</t>
  </si>
  <si>
    <t>Upozornenie: Jeden zo stlp.nie je vyplneny: Mod.193/r.6761/s.1   ;s.2+3</t>
  </si>
  <si>
    <t>Upozornenie: Jeden zo stlp.nie je vyplneny: Mod.193/r.6762/s.1   ;s.2+3</t>
  </si>
  <si>
    <t>Upozornenie: Jeden zo stlp.nie je vyplneny: Mod.193/r.6763/s.1   ;s.2+3</t>
  </si>
  <si>
    <t>Upozornenie: Jeden zo stlp.nie je vyplneny: Mod.193/r.6764/s.1   ;s.2+3</t>
  </si>
  <si>
    <t>Upozornenie: Jeden zo stlp.nie je vyplneny: Mod.193/r.6765/s.1   ;s.2+3</t>
  </si>
  <si>
    <t>Upozornenie: Jeden zo stlp.nie je vyplneny: Mod.193/r.6766/s.1   ;s.2+3</t>
  </si>
  <si>
    <t>Upozornenie: Jeden zo stlp.nie je vyplneny: Mod.193/r.6767/s.1   ;s.2+3</t>
  </si>
  <si>
    <t>Upozornenie: Jeden zo stlp.nie je vyplneny: Mod.193/r.6768/s.1   ;s.2+3</t>
  </si>
  <si>
    <t>Upozornenie: Jeden zo stlp.nie je vyplneny: Mod.193/r.6769/s.1   ;s.2+3</t>
  </si>
  <si>
    <t>Upozornenie: Jeden zo stlp.nie je vyplneny: Mod.193/r.6770/s.1   ;s.2+3</t>
  </si>
  <si>
    <t>Upozornenie: Jeden zo stlp.nie je vyplneny: Mod.193/r.6771/s.1   ;s.2+3</t>
  </si>
  <si>
    <t>Upozornenie: Jeden zo stlp.nie je vyplneny: Mod.193/r.6772/s.1   ;s.2+3</t>
  </si>
  <si>
    <t>Upozornenie: Jeden zo stlp.nie je vyplneny: Mod.193/r.6775/s.1   ;s.2+3</t>
  </si>
  <si>
    <t>Upozornenie: Jeden zo stlp.nie je vyplneny: Mod.193/r.6776/s.1   ;s.2+3</t>
  </si>
  <si>
    <t>Upozornenie: Jeden zo stlp.nie je vyplneny: Mod.193/r.6780/s.1   ;s.2+3</t>
  </si>
  <si>
    <t>Upozornenie: Jeden zo stlp.nie je vyplneny: Mod.193/r.6781/s.1   ;s.2+3</t>
  </si>
  <si>
    <t>Upozornenie: Jeden zo stlp.nie je vyplneny: Mod.193/r.6790/s.1   ;s.2+3</t>
  </si>
  <si>
    <t>Upozornenie: Jeden zo stlp.nie je vyplneny: Mod.193/r.6791/s.1   ;s.2+3</t>
  </si>
  <si>
    <t>Upozornenie: Jeden zo stlp.nie je vyplneny: Mod.193/r.6792/s.1   ;s.2+3</t>
  </si>
  <si>
    <t>Upozornenie: Jeden zo stlp.nie je vyplneny: Mod.193/r.6795/s.1   ;s.2+3</t>
  </si>
  <si>
    <t>Upozornenie: Jeden zo stlp.nie je vyplneny: Mod.193/r.6796/s.1   ;s.2+3</t>
  </si>
  <si>
    <t>Upozornenie: Jeden zo stlp.nie je vyplneny: Mod.193/r.6805/s.1   ;s.2+3</t>
  </si>
  <si>
    <t>Upozornenie: Jeden zo stlp.nie je vyplneny: Mod.193/r.6806/s.1   ;s.2+3</t>
  </si>
  <si>
    <t>Upozornenie: Jeden zo stlp.nie je vyplneny: Mod.193/r.6807/s.1   ;s.2+3</t>
  </si>
  <si>
    <t>Upozornenie: Jeden zo stlp.nie je vyplneny: Mod.193/r.6808/s.1   ;s.2+3</t>
  </si>
  <si>
    <t>Upozornenie: Jeden zo stlp.nie je vyplneny: Mod.193/r.6809/s.1   ;s.2+3</t>
  </si>
  <si>
    <t>Upozornenie: Jeden zo stlp.nie je vyplneny: Mod.193/r.6810/s.1   ;s.2+3</t>
  </si>
  <si>
    <t>Upozornenie: Jeden zo stlp.nie je vyplneny: Mod.193/r.6811/s.1   ;s.2+3</t>
  </si>
  <si>
    <t>Upozornenie: Jeden zo stlp.nie je vyplneny: Mod.193/r.6812/s.1   ;s.2+3</t>
  </si>
  <si>
    <t>Upozornenie: Jeden zo stlp.nie je vyplneny: Mod.193/r.6813/s.1   ;s.2+3</t>
  </si>
  <si>
    <t>Upozornenie: Jeden zo stlp.nie je vyplneny: Mod.193/r.6814/s.1   ;s.2+3</t>
  </si>
  <si>
    <t>Upozornenie: Jeden zo stlp.nie je vyplneny: Mod.193/r.6815/s.1   ;s.2+3</t>
  </si>
  <si>
    <t>Upozornenie: Jeden zo stlp.nie je vyplneny: Mod.193/r.6816/s.1   ;s.2+3</t>
  </si>
  <si>
    <t>Upozornenie: Jeden zo stlp.nie je vyplneny: Mod.193/r.6817/s.1   ;s.2+3</t>
  </si>
  <si>
    <t>Upozornenie: Jeden zo stlp.nie je vyplneny: Mod.193/r.6818/s.1   ;s.2+3</t>
  </si>
  <si>
    <t>Upozornenie: Jeden zo stlp.nie je vyplneny: Mod.193/r.6819/s.1   ;s.2+3</t>
  </si>
  <si>
    <t>Upozornenie: Jeden zo stlp.nie je vyplneny: Mod.193/r.6820/s.1   ;s.2+3</t>
  </si>
  <si>
    <t>Upozornenie: Jeden zo stlp.nie je vyplneny: Mod.193/r.6821/s.1   ;s.2+3</t>
  </si>
  <si>
    <t>Upozornenie: Jeden zo stlp.nie je vyplneny: Mod.193/r.6822/s.1   ;s.2+3</t>
  </si>
  <si>
    <t>Upozornenie: Jeden zo stlp.nie je vyplneny: Mod.193/r.6823/s.1   ;s.2+3</t>
  </si>
  <si>
    <t>Upozornenie: Jeden zo stlp.nie je vyplneny: Mod.193/r.6825/s.1   ;s.2+3</t>
  </si>
  <si>
    <t>Upozornenie: Jeden zo stlp.nie je vyplneny: Mod.193/r.6829/s.1   ;s.2+3</t>
  </si>
  <si>
    <t>Upozornenie: Jeden zo stlp.nie je vyplneny: Mod.193/r.6830/s.1   ;s.2+3</t>
  </si>
  <si>
    <t>Upozornenie: Jeden zo stlp.nie je vyplneny: Mod.193/r.6831/s.1   ;s.2+3</t>
  </si>
  <si>
    <t>Upozornenie: Jeden zo stlp.nie je vyplneny: Mod.193/r.6835/s.1   ;s.2+3</t>
  </si>
  <si>
    <t>Upozornenie: Jeden zo stlp.nie je vyplneny: Mod.193/r.6836/s.1   ;s.2+3</t>
  </si>
  <si>
    <t>Upozornenie: Jeden zo stlp.nie je vyplneny: Mod.193/r.6840/s.1   ;s.2+3</t>
  </si>
  <si>
    <t>Upozornenie: Jeden zo stlp.nie je vyplneny: Mod.193/r.6841/s.1   ;s.2+3</t>
  </si>
  <si>
    <t>Upozornenie: Jeden zo stlp.nie je vyplneny: Mod.193/r.6842/s.1   ;s.2+3</t>
  </si>
  <si>
    <t>Upozornenie: Jeden zo stlp.nie je vyplneny: Mod.193/r.6843/s.1   ;s.2+3</t>
  </si>
  <si>
    <t>Upozornenie: Jeden zo stlp.nie je vyplneny: Mod.193/r.6844/s.1   ;s.2+3</t>
  </si>
  <si>
    <t>Upozornenie: Jeden zo stlp.nie je vyplneny: Mod.193/r.6845/s.1   ;s.2+3</t>
  </si>
  <si>
    <t>Upozornenie: Jeden zo stlp.nie je vyplneny: Mod.193/r.6846/s.1   ;s.2+3</t>
  </si>
  <si>
    <t>Upozornenie: Jeden zo stlp.nie je vyplneny: Mod.193/r.6847/s.1   ;s.2+3</t>
  </si>
  <si>
    <t>Upozornenie: Jeden zo stlp.nie je vyplneny: Mod.193/r.6850/s.1   ;s.2+3</t>
  </si>
  <si>
    <t>Upozornenie: Jeden zo stlp.nie je vyplneny: Mod.193/r.6855/s.1   ;s.2+3</t>
  </si>
  <si>
    <t>Upozornenie: Jeden zo stlp.nie je vyplneny: Mod.193/r.6856/s.1   ;s.2+3</t>
  </si>
  <si>
    <t>Upozornenie: Jeden zo stlp.nie je vyplneny: Mod.193/r.6860/s.1   ;s.2+3</t>
  </si>
  <si>
    <t>Upozornenie: Jeden zo stlp.nie je vyplneny: Mod.193/r.6861/s.1   ;s.2+3</t>
  </si>
  <si>
    <t>Upozornenie: Jeden zo stlp.nie je vyplneny: Mod.193/r.6862/s.1   ;s.2+3</t>
  </si>
  <si>
    <t>Upozornenie: Jeden zo stlp.nie je vyplneny: Mod.193/r.6863/s.1   ;s.2+3</t>
  </si>
  <si>
    <t>Upozornenie: Jeden zo stlp.nie je vyplneny: Mod.193/r.6865/s.1   ;s.2+3</t>
  </si>
  <si>
    <t>Upozornenie: Jeden zo stlp.nie je vyplneny: Mod.193/r.6866/s.1   ;s.2+3</t>
  </si>
  <si>
    <t>Upozornenie: Jeden zo stlp.nie je vyplneny: Mod.193/r.6870/s.1   ;s.2+3</t>
  </si>
  <si>
    <t>Upozornenie: Jeden zo stlp.nie je vyplneny: Mod.193/r.6871/s.1   ;s.2+3</t>
  </si>
  <si>
    <t>Upozornenie: Jeden zo stlp.nie je vyplneny: Mod.193/r.6872/s.1   ;s.2+3</t>
  </si>
  <si>
    <t>Upozornenie: Jeden zo stlp.nie je vyplneny: Mod.193/r.6873/s.1   ;s.2+3</t>
  </si>
  <si>
    <t>Upozornenie: Jeden zo stlp.nie je vyplneny: Mod.193/r.6875/s.1   ;s.2+3</t>
  </si>
  <si>
    <t>Upozornenie: Jeden zo stlp.nie je vyplneny: Mod.193/r.6876/s.1   ;s.2+3</t>
  </si>
  <si>
    <t>Upozornenie: Jeden zo stlp.nie je vyplneny: Mod.193/r.6880/s.1   ;s.2+3</t>
  </si>
  <si>
    <t>Upozornenie: Jeden zo stlp.nie je vyplneny: Mod.193/r.6881/s.1   ;s.2+3</t>
  </si>
  <si>
    <t>Upozornenie: Jeden zo stlp.nie je vyplneny: Mod.193/r.6882/s.1   ;s.2+3</t>
  </si>
  <si>
    <t>Upozornenie: Jeden zo stlp.nie je vyplneny: Mod.193/r.6883/s.1   ;s.2+3</t>
  </si>
  <si>
    <t>Upozornenie: Jeden zo stlp.nie je vyplneny: Mod.193/r.6884/s.1   ;s.2+3</t>
  </si>
  <si>
    <t>Upozornenie: Jeden zo stlp.nie je vyplneny: Mod.193/r.6885/s.1   ;s.2+3</t>
  </si>
  <si>
    <t>Upozornenie: Jeden zo stlp.nie je vyplneny: Mod.193/r.6886/s.1   ;s.2+3</t>
  </si>
  <si>
    <t>Upozornenie: Jeden zo stlp.nie je vyplneny: Mod.193/r.6887/s.1   ;s.2+3</t>
  </si>
  <si>
    <t>Upozornenie: Jeden zo stlp.nie je vyplneny: Mod.193/r.6888/s.1   ;s.2+3</t>
  </si>
  <si>
    <t>Upozornenie: Jeden zo stlp.nie je vyplneny: Mod.193/r.6889/s.1   ;s.2+3</t>
  </si>
  <si>
    <t>Upozornenie: Jeden zo stlp.nie je vyplneny: Mod.193/r.6890/s.1   ;s.2+3</t>
  </si>
  <si>
    <t>Upozornenie: Jeden zo stlp.nie je vyplneny: Mod.193/r.6892/s.1   ;s.2+3</t>
  </si>
  <si>
    <t>Upozornenie: Jeden zo stlp.nie je vyplneny: Mod.193/r.6893/s.1   ;s.2+3</t>
  </si>
  <si>
    <t>Upozornenie: Jeden zo stlp.nie je vyplneny: Mod.193/r.6894/s.1   ;s.2+3</t>
  </si>
  <si>
    <t>Upozornenie: Jeden zo stlp.nie je vyplneny: Mod.193/r.6905/s.1   ;s.2+3</t>
  </si>
  <si>
    <t>Upozornenie: Jeden zo stlp.nie je vyplneny: Mod.193/r.6906/s.1   ;s.2+3</t>
  </si>
  <si>
    <t>Upozornenie: Jeden zo stlp.nie je vyplneny: Mod.193/r.6907/s.1   ;s.2+3</t>
  </si>
  <si>
    <t>Upozornenie: Jeden zo stlp.nie je vyplneny: Mod.193/r.6908/s.1   ;s.2+3</t>
  </si>
  <si>
    <t>Upozornenie: Jeden zo stlp.nie je vyplneny: Mod.193/r.6909/s.1   ;s.2+3</t>
  </si>
  <si>
    <t>Upozornenie: Jeden zo stlp.nie je vyplneny: Mod.193/r.6910/s.1   ;s.2+3</t>
  </si>
  <si>
    <t>Upozornenie: Jeden zo stlp.nie je vyplneny: Mod.193/r.6915/s.1   ;s.2+3</t>
  </si>
  <si>
    <t>Upozornenie: Jeden zo stlp.nie je vyplneny: Mod.193/r.6916/s.1   ;s.2+3</t>
  </si>
  <si>
    <t>Upozornenie: Jeden zo stlp.nie je vyplneny: Mod.193/r.6917/s.1   ;s.2+3</t>
  </si>
  <si>
    <t>Upozornenie: Jeden zo stlp.nie je vyplneny: Mod.193/r.6919/s.1   ;s.2+3</t>
  </si>
  <si>
    <t>Upozornenie: Jeden zo stlp.nie je vyplneny: Mod.193/r.6920/s.1   ;s.2+3</t>
  </si>
  <si>
    <t>Upozornenie: Jeden zo stlp.nie je vyplneny: Mod.193/r.6921/s.1   ;s.2+3</t>
  </si>
  <si>
    <t>Upozornenie: Jeden zo stlp.nie je vyplneny: Mod.193/r.6922/s.1   ;s.2+3</t>
  </si>
  <si>
    <t>Upozornenie: Jeden zo stlp.nie je vyplneny: Mod.193/r.6924/s.1   ;s.2+3</t>
  </si>
  <si>
    <t>Upozornenie: Jeden zo stlp.nie je vyplneny: Mod.193/r.6925/s.1   ;s.2+3</t>
  </si>
  <si>
    <t>Upozornenie: Jeden zo stlp.nie je vyplneny: Mod.193/r.6926/s.1   ;s.2+3</t>
  </si>
  <si>
    <t>Upozornenie: Jeden zo stlp.nie je vyplneny: Mod.193/r.6927/s.1   ;s.2+3</t>
  </si>
  <si>
    <t>Upozornenie: Jeden zo stlp.nie je vyplneny: Mod.193/r.6928/s.1   ;s.2+3</t>
  </si>
  <si>
    <t>Upozornenie: Jeden zo stlp.nie je vyplneny: Mod.193/r.6930/s.1   ;s.2+3</t>
  </si>
  <si>
    <t>Upozornenie: Jeden zo stlp.nie je vyplneny: Mod.193/r.6931/s.1   ;s.2+3</t>
  </si>
  <si>
    <t>Upozornenie: Jeden zo stlp.nie je vyplneny: Mod.193/r.6932/s.1   ;s.2+3</t>
  </si>
  <si>
    <t>Upozornenie: Jeden zo stlp.nie je vyplneny: Mod.193/r.6933/s.1   ;s.2+3</t>
  </si>
  <si>
    <t>Upozornenie: Jeden zo stlp.nie je vyplneny: Mod.193/r.6934/s.1   ;s.2+3</t>
  </si>
  <si>
    <t>Upozornenie: Jeden zo stlp.nie je vyplneny: Mod.193/r.6935/s.1   ;s.2+3</t>
  </si>
  <si>
    <t>Upozornenie: Jeden zo stlp.nie je vyplneny: Mod.193/r.6936/s.1   ;s.2+3</t>
  </si>
  <si>
    <t>Upozornenie: Jeden zo stlp.nie je vyplneny: Mod.193/r.6937/s.1   ;s.2+3</t>
  </si>
  <si>
    <t>Upozornenie: Jeden zo stlp.nie je vyplneny: Mod.193/r.6938/s.1   ;s.2+3</t>
  </si>
  <si>
    <t>Upozornenie: Jeden zo stlp.nie je vyplneny: Mod.193/r.6939/s.1   ;s.2+3</t>
  </si>
  <si>
    <t>Upozornenie: Jeden zo stlp.nie je vyplneny: Mod.193/r.6940/s.1   ;s.2+3</t>
  </si>
  <si>
    <t>Upozornenie: Jeden zo stlp.nie je vyplneny: Mod.193/r.6941/s.1   ;s.2+3</t>
  </si>
  <si>
    <t>Upozornenie: Jeden zo stlp.nie je vyplneny: Mod.193/r.6945/s.1   ;s.2+3</t>
  </si>
  <si>
    <t>Upozornenie: Jeden zo stlp.nie je vyplneny: Mod.193/r.6951/s.1   ;s.2+3</t>
  </si>
  <si>
    <t>Upozornenie: Jeden zo stlp.nie je vyplneny: Mod.193/r.6953/s.1   ;s.2+3</t>
  </si>
  <si>
    <t>Upozornenie: Jeden zo stlp.nie je vyplneny: Mod.193/r.6955/s.1   ;s.2+3</t>
  </si>
  <si>
    <t>Upozornenie: Jeden zo stlp.nie je vyplneny: Mod.193/r.6956/s.1   ;s.2+3</t>
  </si>
  <si>
    <t>Upozornenie: Jeden zo stlp.nie je vyplneny: Mod.193/r.6957/s.1   ;s.2+3</t>
  </si>
  <si>
    <t>Upozornenie: Jeden zo stlp.nie je vyplneny: Mod.193/r.6970/s.1   ;s.2+3</t>
  </si>
  <si>
    <t>Upozornenie: Jeden zo stlp.nie je vyplneny: Mod.193/r.9999/s.1   ;s.2+3</t>
  </si>
  <si>
    <t>Upozornenie: Jeden z riadkov nie je vyplneny (Mod.188/01/1;Mod.188/03/1)</t>
  </si>
  <si>
    <t>Upozornenie: Jeden z riadkov nie je vyplneny (Mod.188/01/2;Mod.188/03/2)</t>
  </si>
  <si>
    <t>Upozornenie: Nie su vyplnene kapacity  (Mod.193/r.9999/stl.1) alebo Mod.185/r.01/stl.2)</t>
  </si>
  <si>
    <t>Upozornenie: Nie je vyplnena vyroba  (Mod.193/r.9999/stl.2) alebo Mod.185/r.01/stl.2)</t>
  </si>
  <si>
    <t>Upozornenie: Jeden z riadkov nie je vyplneny (Mod.185/r.(01)/stl.1; mod.188/r.(01)/stl.1)</t>
  </si>
  <si>
    <t>Upozornenie: Jeden z riadkov nie je vyplneny (Mod.185/r.(01)/stl.2; mod.188/r.(01)/stl.2)</t>
  </si>
  <si>
    <t>Upozornenie: Jeden z riadkov nie je vyplneny (Mod.185/r.(01)/stl.1; mod.190/r.(01)/stl.1)</t>
  </si>
  <si>
    <t>Upozornenie: Jeden z riadkov nie je vyplneny (Mod.185/r.(01)/stl.2; mod.190/r.(01)/stl.2)</t>
  </si>
  <si>
    <t>Upozornenie: Jeden z riadkov nie je vyplneny (Mod.189/r.(01)/stl.1; r.(02)/stl.1)</t>
  </si>
  <si>
    <t>Upozornenie: Jeden z riadkov nie je vyplneny (Mod.189/r.(01)/stl.2; r.(02)/stl.2)</t>
  </si>
  <si>
    <t>Upozornenie: Jeden z riadkov nie je vyplneny (Mod.189/r.(01)/stl.1;Mod.191/r.(01)/stl.1)</t>
  </si>
  <si>
    <t>Upozornenie: Jeden z riadkov nie je vyplneny (Mod.189/r.(01)/stl.2;Mod.191/r.(01)/stl.3)</t>
  </si>
  <si>
    <t>Upozornenie: Jeden z riadkov nie je vyplneny (Mod.189/r.(01)/stl.2; r.(03+04)/stl.2)</t>
  </si>
  <si>
    <t>Upozornenie: Jeden z riadkov nie je vyplneny (Mod.189/r.(01)/stl.1; r.(03+04)/stl.1)</t>
  </si>
  <si>
    <t>Upozornenie: Jeden z riadkov nie je vyplneny (Mod.189/r.(01)/stl.2; Mod.193/r.(9999)/stl.2)</t>
  </si>
  <si>
    <t>Upozornenie: Jeden z riadkov nie je vyplneny (Mod.190/r.(01+15)/stl.1; r.(16)/stl.1)</t>
  </si>
  <si>
    <t>Upozornenie: Jeden zo stlp.nie je vyplneny: Mod.190/r.01/s.2  ;s.3+4</t>
  </si>
  <si>
    <t>Upozornenie: Jeden z riadkov nie je vyplneny (Mod.190/r.(01+15)/stl.2; r.(16)/stl.2)</t>
  </si>
  <si>
    <t>Upozornenie: Jeden zo stlp.nie je vyplneny: Mod.190/r.02/s.2  ;s.3+4</t>
  </si>
  <si>
    <t>Upozornenie: Jeden zo stlp.nie je vyplneny: Mod.190/r.03/s.2  ;s.3+4</t>
  </si>
  <si>
    <t>Upozornenie: Jeden zo stlp.nie je vyplneny: Mod.190/r.04/s.2  ;s.3+4</t>
  </si>
  <si>
    <t>Upozornenie: Jeden zo stlp.nie je vyplneny: Mod.190/r.05/s.2  ;s.3+4</t>
  </si>
  <si>
    <t>Upozornenie: Jeden zo stlp.nie je vyplneny: Mod.190/r.06/s.2  ;s.3+4</t>
  </si>
  <si>
    <t>Upozornenie: Jeden zo stlp.nie je vyplneny: Mod.190/r.07/s.2  ;s.3+4</t>
  </si>
  <si>
    <t>Upozornenie: Jeden zo stlp.nie je vyplneny: Mod.190/r.08/s.2  ;s.3+4</t>
  </si>
  <si>
    <t>Upozornenie: Jeden zo stlp.nie je vyplneny: Mod.190/r.09/s.2  ;s.3+4</t>
  </si>
  <si>
    <t>Upozornenie: Jeden zo stlp.nie je vyplneny: Mod.190/r.10/s.2  ;s.3+4</t>
  </si>
  <si>
    <t>Upozornenie: Jeden zo stlp.nie je vyplneny: Mod.190/r.11/s.2  ;s.3+4</t>
  </si>
  <si>
    <t>Upozornenie: Jeden zo stlp.nie je vyplneny: Mod.190/r.12/s.2  ;s.3+4</t>
  </si>
  <si>
    <t>Upozornenie: Jeden zo stlp.nie je vyplneny: Mod.190/r.13/s.2  ;s.3+4</t>
  </si>
  <si>
    <t>Upozornenie: Jeden zo stlp.nie je vyplneny: Mod.190/r.14/s.2  ;s.3+4</t>
  </si>
  <si>
    <t>Upozornenie: Jeden zo stlp.nie je vyplneny: Mod.190/r.15/s.2  ;s.3+4</t>
  </si>
  <si>
    <t>Upozornenie: Jeden z riadkov nie je vyplneny (Mod.191/r.(03)/s.1; r.(04+05+06)/stl.1)</t>
  </si>
  <si>
    <t>Upozornenie: Jeden zo stlp.nie je vyplneny: Mod.193/r.6674/s.1  ;s.2+3</t>
  </si>
  <si>
    <t>Upozornenie: Jeden zo stlp.nie je vyplneny: Mod.193/r.6675/s.1  ;s.2+3</t>
  </si>
  <si>
    <t>Upozornenie: Jeden zo stlp.nie je vyplneny: Mod.193/r.6676/s.1  ;s.2+3</t>
  </si>
  <si>
    <t>Upozornenie: Jeden zo stlp.nie je vyplneny: Mod.193/r.6677/s.1  ;s.2+3</t>
  </si>
  <si>
    <t>Upozornenie: Jeden zo stlp.nie je vyplneny: Mod.193/r.6678/s.1  ;s.2+3</t>
  </si>
  <si>
    <t>Upozornenie: Jeden zo stlp.nie je vyplneny: Mod.193/r.6679/s.1  ;s.2+3</t>
  </si>
  <si>
    <t>Upozornenie: Jeden zo stlp.nie je vyplneny: Mod.193/r.6680/s.1  ;s.2+3</t>
  </si>
  <si>
    <t>Upozornenie: Jeden zo stlp.nie je vyplneny: Mod.193/r.6681/s.1  ;s.2+3</t>
  </si>
  <si>
    <t>Upozornenie: Jeden zo stlp.nie je vyplneny: Mod.193/r.6682/s.1  ;s.2+3</t>
  </si>
  <si>
    <t>Upozornenie: Jeden zo stlp.nie je vyplneny: Mod.193/r.6683/s.1  ;s.2+3</t>
  </si>
  <si>
    <t>Upozornenie: Jeden zo stlp.nie je vyplneny: Mod.193/r.6684/s.1  ;s.2+3</t>
  </si>
  <si>
    <t>ODD</t>
  </si>
  <si>
    <t>ZACRIAD</t>
  </si>
  <si>
    <t>KONRIAD</t>
  </si>
  <si>
    <t>RIAD</t>
  </si>
  <si>
    <t>VzorecStlp1</t>
  </si>
  <si>
    <t>Znam</t>
  </si>
  <si>
    <t>VzorecStlp2</t>
  </si>
  <si>
    <t>193</t>
  </si>
  <si>
    <t>I: Mod.193/stl.2/r.6740</t>
  </si>
  <si>
    <t>Mod.190/stl.3/r.6740</t>
  </si>
  <si>
    <t>I: Mod.193/stl.2/r.6741</t>
  </si>
  <si>
    <t>Mod.190/stl.3/r.6741</t>
  </si>
  <si>
    <t>I: Mod.193/stl.2/r.6742</t>
  </si>
  <si>
    <t>Mod.190/stl.3/r.6742</t>
  </si>
  <si>
    <t>I: Mod.193/stl.2/r.6745</t>
  </si>
  <si>
    <t>Mod.190/stl.3/r.6745</t>
  </si>
  <si>
    <t>I: Mod.193/stl.2/r.6755</t>
  </si>
  <si>
    <t>Mod.190/stl.3/r.6755</t>
  </si>
  <si>
    <t>I: Mod.193/stl.2/r.6760</t>
  </si>
  <si>
    <t>Mod.190/stl.3/r.6760</t>
  </si>
  <si>
    <t>I: Mod.193/stl.2/r.6761</t>
  </si>
  <si>
    <t>Mod.190/stl.3/r.6761</t>
  </si>
  <si>
    <t>I: Mod.193/stl.2/r.6762</t>
  </si>
  <si>
    <t>Mod.190/stl.3/r.6762</t>
  </si>
  <si>
    <t>I: Mod.193/stl.2/r.6763</t>
  </si>
  <si>
    <t>Mod.190/stl.3/r.6763</t>
  </si>
  <si>
    <t>I: Mod.193/stl.2/r.6764</t>
  </si>
  <si>
    <t>Mod.190/stl.3/r.6764</t>
  </si>
  <si>
    <t>I: Mod.193/stl.2/r.6765</t>
  </si>
  <si>
    <t>Mod.190/stl.3/r.6765</t>
  </si>
  <si>
    <t>I: Mod.193/stl.2/r.6766</t>
  </si>
  <si>
    <t>Mod.190/stl.3/r.6766</t>
  </si>
  <si>
    <t>I: Mod.193/stl.2/r.6767</t>
  </si>
  <si>
    <t>Mod.190/stl.3/r.6767</t>
  </si>
  <si>
    <t>I: Mod.193/stl.2/r.6768</t>
  </si>
  <si>
    <t>Mod.190/stl.3/r.6768</t>
  </si>
  <si>
    <t>I: Mod.193/stl.2/r.6769</t>
  </si>
  <si>
    <t>Mod.190/stl.3/r.6769</t>
  </si>
  <si>
    <t>I: Mod.193/stl.2/r.6770</t>
  </si>
  <si>
    <t>Mod.190/stl.3/r.6770</t>
  </si>
  <si>
    <t>I: Mod.193/stl.2/r.6771</t>
  </si>
  <si>
    <t>Mod.190/stl.3/r.6771</t>
  </si>
  <si>
    <t>I: Mod.193/stl.2/r.6772</t>
  </si>
  <si>
    <t>Mod.190/stl.3/r.6772</t>
  </si>
  <si>
    <t>I: Mod.193/stl.2/r.6775</t>
  </si>
  <si>
    <t>Mod.190/stl.3/r.6775</t>
  </si>
  <si>
    <t>I: Mod.193/stl.2/r.6776</t>
  </si>
  <si>
    <t>Mod.190/stl.3/r.6776</t>
  </si>
  <si>
    <t>I: Mod.193/stl.2/r.6780</t>
  </si>
  <si>
    <t>Mod.190/stl.3/r.6780</t>
  </si>
  <si>
    <t>I: Mod.193/stl.2/r.6781</t>
  </si>
  <si>
    <t>Mod.190/stl.3/r.6781</t>
  </si>
  <si>
    <t>I: Mod.193/stl.2/r.6790</t>
  </si>
  <si>
    <t>Mod.190/stl.3/r.6790</t>
  </si>
  <si>
    <t>I: Mod.193/stl.2/r.6791</t>
  </si>
  <si>
    <t>Mod.190/stl.3/r.6791</t>
  </si>
  <si>
    <t>I: Mod.193/stl.2/r.6792</t>
  </si>
  <si>
    <t>Mod.190/stl.3/r.6792</t>
  </si>
  <si>
    <t>I: Mod.193/stl.2/r.6795</t>
  </si>
  <si>
    <t>Mod.190/stl.3/r.6795</t>
  </si>
  <si>
    <t>I: Mod.193/stl.2/r.6796</t>
  </si>
  <si>
    <t>Mod.190/stl.3/r.6796</t>
  </si>
  <si>
    <t>I: Mod.193/stl.2/r.6805</t>
  </si>
  <si>
    <t>Mod.190/stl.3/r.6805</t>
  </si>
  <si>
    <t>I: Mod.193/stl.2/r.6806</t>
  </si>
  <si>
    <t>Mod.190/stl.3/r.6806</t>
  </si>
  <si>
    <t>I: Mod.193/stl.2/r.6807</t>
  </si>
  <si>
    <t>Mod.190/stl.3/r.6807</t>
  </si>
  <si>
    <t>I: Mod.193/stl.2/r.6808</t>
  </si>
  <si>
    <t>Mod.190/stl.3/r.6808</t>
  </si>
  <si>
    <t>I: Mod.193/stl.2/r.6809</t>
  </si>
  <si>
    <t>Mod.190/stl.3/r.6809</t>
  </si>
  <si>
    <t>I: Mod.193/stl.2/r.6810</t>
  </si>
  <si>
    <t>Mod.190/stl.3/r.6810</t>
  </si>
  <si>
    <t>I: Mod.193/stl.2/r.6811</t>
  </si>
  <si>
    <t>Mod.190/stl.3/r.6811</t>
  </si>
  <si>
    <t>I: Mod.193/stl.2/r.6812</t>
  </si>
  <si>
    <t>Mod.190/stl.3/r.6812</t>
  </si>
  <si>
    <t>I: Mod.193/stl.2/r.6813</t>
  </si>
  <si>
    <t>Mod.190/stl.3/r.6813</t>
  </si>
  <si>
    <t>I: Mod.193/stl.2/r.6814</t>
  </si>
  <si>
    <t>Mod.190/stl.3/r.6814</t>
  </si>
  <si>
    <t>I: Mod.193/stl.2/r.6815</t>
  </si>
  <si>
    <t>Mod.190/stl.3/r.6815</t>
  </si>
  <si>
    <t>I: Mod.193/stl.2/r.6816</t>
  </si>
  <si>
    <t>Mod.190/stl.3/r.6816</t>
  </si>
  <si>
    <t>I: Mod.193/stl.2/r.6817</t>
  </si>
  <si>
    <t>Mod.190/stl.3/r.6817</t>
  </si>
  <si>
    <t>I: Mod.190/stl.2/r.0001</t>
  </si>
  <si>
    <t>Mod.190/stl.(3+4)/r.0001</t>
  </si>
  <si>
    <t>I: Mod.190/stl.2/r.0002</t>
  </si>
  <si>
    <t>Mod.190/stl.(3+4)/r.0002</t>
  </si>
  <si>
    <t>I: Mod.190/stl.2/r.0003</t>
  </si>
  <si>
    <t>Mod.190/stl.(3+4)/r.0003</t>
  </si>
  <si>
    <t>I: Mod.190/stl.2/r.0004</t>
  </si>
  <si>
    <t>Mod.190/stl.(3+4)/r.0004</t>
  </si>
  <si>
    <t>I: Mod.190/stl.2/r.0005</t>
  </si>
  <si>
    <t>Mod.190/stl.(3+4)/r.0005</t>
  </si>
  <si>
    <t>I: Mod.190/stl.2/r.0006</t>
  </si>
  <si>
    <t>Mod.190/stl.(3+4)/r.0006</t>
  </si>
  <si>
    <t>I: Mod.190/stl.2/r.0007</t>
  </si>
  <si>
    <t>Mod.190/stl.(3+4)/r.0007</t>
  </si>
  <si>
    <t>I: Mod.190/stl.2/r.0008</t>
  </si>
  <si>
    <t>Mod.190/stl.(3+4)/r.0008</t>
  </si>
  <si>
    <t>I: Mod.190/stl.2/r.0009</t>
  </si>
  <si>
    <t>Mod.190/stl.(3+4)/r.0009</t>
  </si>
  <si>
    <t>I: Mod.190/stl.2/r.0010</t>
  </si>
  <si>
    <t>Mod.190/stl.(3+4)/r.0010</t>
  </si>
  <si>
    <t>I: Mod.190/stl.2/r.0011</t>
  </si>
  <si>
    <t>Mod.190/stl.(3+4)/r.0011</t>
  </si>
  <si>
    <t>I: Mod.190/stl.2/r.0012</t>
  </si>
  <si>
    <t>Mod.190/stl.(3+4)/r.0012</t>
  </si>
  <si>
    <t>I: Mod.190/stl.2/r.0013</t>
  </si>
  <si>
    <t>Mod.190/stl.(3+4)/r.0013</t>
  </si>
  <si>
    <t>I: Mod.190/stl.2/r.0014</t>
  </si>
  <si>
    <t>Mod.190/stl.(3+4)/r.0014</t>
  </si>
  <si>
    <t>I: Mod.190/stl.2/r.0015</t>
  </si>
  <si>
    <t>Mod.190/stl.(3+4)/r.0015</t>
  </si>
  <si>
    <t>I: Mod.193/stl.2/r.6677</t>
  </si>
  <si>
    <t>Mod.190/stl.3/r.6677</t>
  </si>
  <si>
    <t>I: Mod.193/stl.2/r.6678</t>
  </si>
  <si>
    <t>Mod.190/stl.3/r.6678</t>
  </si>
  <si>
    <t>I: Mod.193/stl.2/r.6679</t>
  </si>
  <si>
    <t>Mod.190/stl.3/r.6679</t>
  </si>
  <si>
    <t>I: Mod.193/stl.2/r.6680</t>
  </si>
  <si>
    <t>Mod.190/stl.3/r.6680</t>
  </si>
  <si>
    <t>I: Mod.193/stl.2/r.6681</t>
  </si>
  <si>
    <t>Mod.190/stl.3/r.6681</t>
  </si>
  <si>
    <t>I: Mod.193/stl.2/r.6682</t>
  </si>
  <si>
    <t>Mod.190/stl.3/r.6682</t>
  </si>
  <si>
    <t>I: Mod.193/stl.2/r.6683</t>
  </si>
  <si>
    <t>Mod.190/stl.3/r.6683</t>
  </si>
  <si>
    <t>I: Mod.193/stl.2/r.6684</t>
  </si>
  <si>
    <t>Mod.190/stl.3/r.6684</t>
  </si>
  <si>
    <t>I: Mod.193/stl.2/r.6690</t>
  </si>
  <si>
    <t>Mod.190/stl.3/r.6690</t>
  </si>
  <si>
    <t>I: Mod.193/stl.2/r.6674</t>
  </si>
  <si>
    <t>Mod.190/stl.3/r.6674</t>
  </si>
  <si>
    <t>I: Mod.193/stl.2/r.6675</t>
  </si>
  <si>
    <t>Mod.190/stl.3/r.6675</t>
  </si>
  <si>
    <t>I: Mod.193/stl.2/r.6676</t>
  </si>
  <si>
    <t>Mod.190/stl.3/r.6676</t>
  </si>
  <si>
    <t>I: Mod.193/stl.2/r.6695</t>
  </si>
  <si>
    <t>Mod.190/stl.3/r.6695</t>
  </si>
  <si>
    <t>I: Mod.193/stl.2/r.6696</t>
  </si>
  <si>
    <t>Mod.190/stl.3/r.6696</t>
  </si>
  <si>
    <t>I: Mod.193/stl.2/r.6697</t>
  </si>
  <si>
    <t>Mod.190/stl.3/r.6697</t>
  </si>
  <si>
    <t>I: Mod.193/stl.2/r.6698</t>
  </si>
  <si>
    <t>Mod.190/stl.3/r.6698</t>
  </si>
  <si>
    <t>I: Mod.193/stl.2/r.6699</t>
  </si>
  <si>
    <t>Mod.190/stl.3/r.6699</t>
  </si>
  <si>
    <t>I: Mod.193/stl.2/r.6705</t>
  </si>
  <si>
    <t>Mod.190/stl.3/r.6705</t>
  </si>
  <si>
    <t>I: Mod.193/stl.2/r.6706</t>
  </si>
  <si>
    <t>Mod.190/stl.3/r.6706</t>
  </si>
  <si>
    <t>I: Mod.193/stl.2/r.6711</t>
  </si>
  <si>
    <t>Mod.190/stl.3/r.6711</t>
  </si>
  <si>
    <t>I: Mod.193/stl.2/r.6712</t>
  </si>
  <si>
    <t>Mod.190/stl.3/r.6712</t>
  </si>
  <si>
    <t>I: Mod.193/stl.2/r.6713</t>
  </si>
  <si>
    <t>Mod.190/stl.3/r.6713</t>
  </si>
  <si>
    <t>I: Mod.193/stl.2/r.6714</t>
  </si>
  <si>
    <t>Mod.190/stl.3/r.6714</t>
  </si>
  <si>
    <t>I: Mod.193/stl.2/r.6715</t>
  </si>
  <si>
    <t>Mod.190/stl.3/r.6715</t>
  </si>
  <si>
    <t>I: Mod.193/stl.2/r.6716</t>
  </si>
  <si>
    <t>Mod.190/stl.3/r.6716</t>
  </si>
  <si>
    <t>I: Mod.193/stl.2/r.6720</t>
  </si>
  <si>
    <t>Mod.190/stl.3/r.6720</t>
  </si>
  <si>
    <t>I: Mod.193/stl.2/r.6721</t>
  </si>
  <si>
    <t>Mod.190/stl.3/r.6721</t>
  </si>
  <si>
    <t>I: Mod.193/stl.2/r.6722</t>
  </si>
  <si>
    <t>Mod.190/stl.3/r.6722</t>
  </si>
  <si>
    <t>I: Mod.193/stl.2/r.6723</t>
  </si>
  <si>
    <t>Mod.190/stl.3/r.6723</t>
  </si>
  <si>
    <t>I: Mod.193/stl.2/r.6724</t>
  </si>
  <si>
    <t>Mod.190/stl.3/r.6724</t>
  </si>
  <si>
    <t>I: Mod.193/stl.2/r.6730</t>
  </si>
  <si>
    <t>Mod.190/stl.3/r.6730</t>
  </si>
  <si>
    <t>I: Mod.193/stl.2/r.6731</t>
  </si>
  <si>
    <t>Mod.190/stl.3/r.6731</t>
  </si>
  <si>
    <t>I: Mod.193/stl.2/r.6735</t>
  </si>
  <si>
    <t>Mod.190/stl.3/r.6735</t>
  </si>
  <si>
    <t>I: Mod.193/stl.2/r.6818</t>
  </si>
  <si>
    <t>Mod.190/stl.3/r.6818</t>
  </si>
  <si>
    <t>I: Mod.193/stl.2/r.6819</t>
  </si>
  <si>
    <t>Mod.190/stl.3/r.6819</t>
  </si>
  <si>
    <t>I: Mod.193/stl.2/r.6820</t>
  </si>
  <si>
    <t>Mod.190/stl.3/r.6820</t>
  </si>
  <si>
    <t>I: Mod.193/stl.2/r.6821</t>
  </si>
  <si>
    <t>Mod.190/stl.3/r.6821</t>
  </si>
  <si>
    <t>I: Mod.193/stl.2/r.6822</t>
  </si>
  <si>
    <t>Mod.190/stl.3/r.6822</t>
  </si>
  <si>
    <t>I: Mod.193/stl.2/r.6823</t>
  </si>
  <si>
    <t>Mod.190/stl.3/r.6823</t>
  </si>
  <si>
    <t>I: Mod.193/stl.2/r.6825</t>
  </si>
  <si>
    <t>Mod.190/stl.3/r.6825</t>
  </si>
  <si>
    <t>I: Mod.193/stl.2/r.6829</t>
  </si>
  <si>
    <t>Mod.190/stl.3/r.6829</t>
  </si>
  <si>
    <t>I: Mod.193/stl.2/r.6830</t>
  </si>
  <si>
    <t>Mod.190/stl.3/r.6830</t>
  </si>
  <si>
    <t>I: Mod.193/stl.2/r.6831</t>
  </si>
  <si>
    <t>Mod.190/stl.3/r.6831</t>
  </si>
  <si>
    <t>I: Mod.193/stl.2/r.6835</t>
  </si>
  <si>
    <t>Mod.190/stl.3/r.6835</t>
  </si>
  <si>
    <t>I: Mod.193/stl.2/r.6836</t>
  </si>
  <si>
    <t>Mod.190/stl.3/r.6836</t>
  </si>
  <si>
    <t>I: Mod.193/stl.2/r.6840</t>
  </si>
  <si>
    <t>Mod.190/stl.3/r.6840</t>
  </si>
  <si>
    <t>I: Mod.193/stl.2/r.6841</t>
  </si>
  <si>
    <t>Mod.190/stl.3/r.6841</t>
  </si>
  <si>
    <t>I: Mod.193/stl.2/r.6842</t>
  </si>
  <si>
    <t>Mod.190/stl.3/r.6842</t>
  </si>
  <si>
    <t>I: Mod.193/stl.2/r.6843</t>
  </si>
  <si>
    <t>Mod.190/stl.3/r.6843</t>
  </si>
  <si>
    <t>I: Mod.193/stl.2/r.6844</t>
  </si>
  <si>
    <t>Mod.190/stl.3/r.6844</t>
  </si>
  <si>
    <t>I: Mod.193/stl.2/r.6845</t>
  </si>
  <si>
    <t>Mod.190/stl.3/r.6845</t>
  </si>
  <si>
    <t>I: Mod.193/stl.2/r.6846</t>
  </si>
  <si>
    <t>Mod.190/stl.3/r.6846</t>
  </si>
  <si>
    <t>I: Mod.193/stl.2/r.6847</t>
  </si>
  <si>
    <t>Mod.190/stl.3/r.6847</t>
  </si>
  <si>
    <t>I: Mod.193/stl.2/r.6850</t>
  </si>
  <si>
    <t>Mod.190/stl.3/r.6850</t>
  </si>
  <si>
    <t>I: Mod.193/stl.2/r.6855</t>
  </si>
  <si>
    <t>Mod.190/stl.3/r.6855</t>
  </si>
  <si>
    <t>I: Mod.193/stl.2/r.6856</t>
  </si>
  <si>
    <t>Mod.190/stl.3/r.6856</t>
  </si>
  <si>
    <t>I: Mod.193/stl.2/r.6860</t>
  </si>
  <si>
    <t>Mod.190/stl.3/r.6860</t>
  </si>
  <si>
    <t>I: Mod.193/stl.2/r.6861</t>
  </si>
  <si>
    <t>Mod.190/stl.3/r.6861</t>
  </si>
  <si>
    <t>I: Mod.193/stl.2/r.6862</t>
  </si>
  <si>
    <t>Mod.190/stl.3/r.6862</t>
  </si>
  <si>
    <t>I: Mod.193/stl.2/r.6863</t>
  </si>
  <si>
    <t>Mod.190/stl.3/r.6863</t>
  </si>
  <si>
    <t>I: Mod.193/stl.2/r.6865</t>
  </si>
  <si>
    <t>Mod.190/stl.3/r.6865</t>
  </si>
  <si>
    <t>I: Mod.193/stl.2/r.6866</t>
  </si>
  <si>
    <t>Mod.190/stl.3/r.6866</t>
  </si>
  <si>
    <t>I: Mod.193/stl.2/r.6870</t>
  </si>
  <si>
    <t>Mod.190/stl.3/r.6870</t>
  </si>
  <si>
    <t>I: Mod.193/stl.2/r.6871</t>
  </si>
  <si>
    <t>Mod.190/stl.3/r.6871</t>
  </si>
  <si>
    <t>I: Mod.193/stl.2/r.6872</t>
  </si>
  <si>
    <t>Mod.190/stl.3/r.6872</t>
  </si>
  <si>
    <t>I: Mod.193/stl.2/r.6873</t>
  </si>
  <si>
    <t>Mod.190/stl.3/r.6873</t>
  </si>
  <si>
    <t>I: Mod.193/stl.2/r.6875</t>
  </si>
  <si>
    <t>Mod.190/stl.3/r.6875</t>
  </si>
  <si>
    <t>I: Mod.193/stl.2/r.6876</t>
  </si>
  <si>
    <t>Mod.190/stl.3/r.6876</t>
  </si>
  <si>
    <t>I: Mod.193/stl.2/r.6880</t>
  </si>
  <si>
    <t>Mod.190/stl.3/r.6880</t>
  </si>
  <si>
    <t>I: Mod.193/stl.2/r.6881</t>
  </si>
  <si>
    <t>Mod.190/stl.3/r.6881</t>
  </si>
  <si>
    <t>I: Mod.193/stl.2/r.6882</t>
  </si>
  <si>
    <t>Mod.190/stl.3/r.6882</t>
  </si>
  <si>
    <t>I: Mod.193/stl.2/r.6883</t>
  </si>
  <si>
    <t>Mod.190/stl.3/r.6883</t>
  </si>
  <si>
    <t>I: Mod.193/stl.2/r.6884</t>
  </si>
  <si>
    <t>Mod.190/stl.3/r.6884</t>
  </si>
  <si>
    <t>I: Mod.193/stl.2/r.6885</t>
  </si>
  <si>
    <t>Mod.190/stl.3/r.6885</t>
  </si>
  <si>
    <t>I: Mod.193/stl.2/r.6886</t>
  </si>
  <si>
    <t>Mod.190/stl.3/r.6886</t>
  </si>
  <si>
    <t>I: Mod.193/stl.2/r.6887</t>
  </si>
  <si>
    <t>Mod.190/stl.3/r.6887</t>
  </si>
  <si>
    <t>I: Mod.193/stl.2/r.6888</t>
  </si>
  <si>
    <t>Mod.190/stl.3/r.6888</t>
  </si>
  <si>
    <t>I: Mod.193/stl.2/r.6889</t>
  </si>
  <si>
    <t>Mod.190/stl.3/r.6889</t>
  </si>
  <si>
    <t>I: Mod.193/stl.2/r.6890</t>
  </si>
  <si>
    <t>Mod.190/stl.3/r.6890</t>
  </si>
  <si>
    <t>I: Mod.193/stl.2/r.6892</t>
  </si>
  <si>
    <t>Mod.190/stl.3/r.6892</t>
  </si>
  <si>
    <t>I: Mod.193/stl.2/r.6893</t>
  </si>
  <si>
    <t>Mod.190/stl.3/r.6893</t>
  </si>
  <si>
    <t>I: Mod.193/stl.2/r.6894</t>
  </si>
  <si>
    <t>Mod.190/stl.3/r.6894</t>
  </si>
  <si>
    <t>I: Mod.193/stl.2/r.6905</t>
  </si>
  <si>
    <t>Mod.190/stl.3/r.6905</t>
  </si>
  <si>
    <t>I: Mod.193/stl.2/r.6906</t>
  </si>
  <si>
    <t>Mod.190/stl.3/r.6906</t>
  </si>
  <si>
    <t>I: Mod.193/stl.2/r.6907</t>
  </si>
  <si>
    <t>Mod.190/stl.3/r.6907</t>
  </si>
  <si>
    <t>I: Mod.193/stl.2/r.6908</t>
  </si>
  <si>
    <t>Mod.190/stl.3/r.6908</t>
  </si>
  <si>
    <t>I: Mod.193/stl.2/r.6909</t>
  </si>
  <si>
    <t>Mod.190/stl.3/r.6909</t>
  </si>
  <si>
    <t>I: Mod.193/stl.2/r.6910</t>
  </si>
  <si>
    <t>Mod.190/stl.3/r.6910</t>
  </si>
  <si>
    <t>I: Mod.193/stl.2/r.6915</t>
  </si>
  <si>
    <t>Mod.190/stl.3/r.6915</t>
  </si>
  <si>
    <t>I: Mod.193/stl.2/r.6916</t>
  </si>
  <si>
    <t>Mod.190/stl.3/r.6916</t>
  </si>
  <si>
    <t>I: Mod.193/stl.2/r.6917</t>
  </si>
  <si>
    <t>Mod.190/stl.3/r.6917</t>
  </si>
  <si>
    <t>I: Mod.193/stl.2/r.6919</t>
  </si>
  <si>
    <t>Mod.190/stl.3/r.6919</t>
  </si>
  <si>
    <t>I: Mod.193/stl.2/r.6920</t>
  </si>
  <si>
    <t>Mod.190/stl.3/r.6920</t>
  </si>
  <si>
    <t>I: Mod.193/stl.2/r.6921</t>
  </si>
  <si>
    <t>Mod.190/stl.3/r.6921</t>
  </si>
  <si>
    <t>I: Mod.193/stl.2/r.6922</t>
  </si>
  <si>
    <t>Mod.190/stl.3/r.6922</t>
  </si>
  <si>
    <t>I: Mod.193/stl.2/r.6924</t>
  </si>
  <si>
    <t>Mod.190/stl.3/r.6924</t>
  </si>
  <si>
    <t>I: Mod.193/stl.2/r.6925</t>
  </si>
  <si>
    <t>Mod.190/stl.3/r.6925</t>
  </si>
  <si>
    <t>I: Mod.193/stl.2/r.6926</t>
  </si>
  <si>
    <t>Mod.190/stl.3/r.6926</t>
  </si>
  <si>
    <t>I: Mod.193/stl.2/r.6927</t>
  </si>
  <si>
    <t>Mod.190/stl.3/r.6927</t>
  </si>
  <si>
    <t>I: Mod.193/stl.2/r.6928</t>
  </si>
  <si>
    <t>Mod.190/stl.3/r.6928</t>
  </si>
  <si>
    <t>I: Mod.193/stl.2/r.6930</t>
  </si>
  <si>
    <t>Mod.190/stl.3/r.6930</t>
  </si>
  <si>
    <t>I: Mod.193/stl.2/r.6931</t>
  </si>
  <si>
    <t>Mod.190/stl.3/r.6931</t>
  </si>
  <si>
    <t>I: Mod.193/stl.2/r.6932</t>
  </si>
  <si>
    <t>Mod.190/stl.3/r.6932</t>
  </si>
  <si>
    <t>I: Mod.193/stl.2/r.6933</t>
  </si>
  <si>
    <t>Mod.190/stl.3/r.6933</t>
  </si>
  <si>
    <t>I: Mod.193/stl.2/r.6934</t>
  </si>
  <si>
    <t>Mod.190/stl.3/r.6934</t>
  </si>
  <si>
    <t>I: Mod.193/stl.2/r.6935</t>
  </si>
  <si>
    <t>Mod.190/stl.3/r.6935</t>
  </si>
  <si>
    <t>I: Mod.193/stl.2/r.6936</t>
  </si>
  <si>
    <t>Mod.190/stl.3/r.6936</t>
  </si>
  <si>
    <t>I: Mod.193/stl.2/r.6937</t>
  </si>
  <si>
    <t>Mod.190/stl.3/r.6937</t>
  </si>
  <si>
    <t>I: Mod.193/stl.2/r.6938</t>
  </si>
  <si>
    <t>Mod.190/stl.3/r.6938</t>
  </si>
  <si>
    <t>I: Mod.193/stl.2/r.6939</t>
  </si>
  <si>
    <t>Mod.190/stl.3/r.6939</t>
  </si>
  <si>
    <t>I: Mod.193/stl.2/r.6940</t>
  </si>
  <si>
    <t>Mod.190/stl.3/r.6940</t>
  </si>
  <si>
    <t>I: Mod.193/stl.2/r.6941</t>
  </si>
  <si>
    <t>Mod.190/stl.3/r.6941</t>
  </si>
  <si>
    <t>I: Mod.193/stl.2/r.6945</t>
  </si>
  <si>
    <t>Mod.190/stl.3/r.6945</t>
  </si>
  <si>
    <t>I: Mod.193/stl.2/r.6951</t>
  </si>
  <si>
    <t>Mod.190/stl.3/r.6951</t>
  </si>
  <si>
    <t>I: Mod.193/stl.2/r.6953</t>
  </si>
  <si>
    <t>Mod.190/stl.3/r.6953</t>
  </si>
  <si>
    <t>I: Mod.193/stl.2/r.6955</t>
  </si>
  <si>
    <t>Mod.190/stl.3/r.6955</t>
  </si>
  <si>
    <t>I: Mod.193/stl.2/r.6956</t>
  </si>
  <si>
    <t>Mod.190/stl.3/r.6956</t>
  </si>
  <si>
    <t>I: Mod.193/stl.2/r.6957</t>
  </si>
  <si>
    <t>Mod.190/stl.3/r.6957</t>
  </si>
  <si>
    <t>I: Mod.193/stl.2/r.6970</t>
  </si>
  <si>
    <t>Mod.190/stl.3/r.6970</t>
  </si>
  <si>
    <t>STLP</t>
  </si>
  <si>
    <t>MINHODN</t>
  </si>
  <si>
    <t>MAXHODN</t>
  </si>
  <si>
    <t>VZOREC</t>
  </si>
  <si>
    <t>TYP</t>
  </si>
  <si>
    <t>1</t>
  </si>
  <si>
    <t>Mzdy</t>
  </si>
  <si>
    <t>T</t>
  </si>
  <si>
    <t>2</t>
  </si>
  <si>
    <t>HV</t>
  </si>
  <si>
    <t>Naklady</t>
  </si>
  <si>
    <t>Majetok</t>
  </si>
  <si>
    <t>Pocet zamestnancov</t>
  </si>
  <si>
    <t>Pridana hodnota</t>
  </si>
  <si>
    <t>181</t>
  </si>
  <si>
    <t>ICO</t>
  </si>
  <si>
    <t>DICO</t>
  </si>
  <si>
    <t>KROKR</t>
  </si>
  <si>
    <t>CERT_IFS</t>
  </si>
  <si>
    <t>CERT_BRC</t>
  </si>
  <si>
    <t>CERT_INE</t>
  </si>
  <si>
    <t>ZOSTAVIL</t>
  </si>
  <si>
    <t>KONTAKT</t>
  </si>
  <si>
    <t>KODODB</t>
  </si>
  <si>
    <t>KODUCT</t>
  </si>
  <si>
    <t>KAPACITA</t>
  </si>
  <si>
    <t>Skutočnosť</t>
  </si>
  <si>
    <t>od 1.1.2020 do 31.12.2020</t>
  </si>
  <si>
    <t>od.1.1.2021 do 31.12.2021</t>
  </si>
  <si>
    <t>Modul: 181</t>
  </si>
  <si>
    <t>Energetické hospodárstvo 1-Áno, 0-Nie)</t>
  </si>
  <si>
    <t>x</t>
  </si>
  <si>
    <t>Skutočnosť - Počet výrobných línií</t>
  </si>
  <si>
    <t>Modul: 183</t>
  </si>
  <si>
    <t>Technológie (výrobné línie)</t>
  </si>
  <si>
    <t>Modul: 185</t>
  </si>
  <si>
    <t>Finančné ukazovatele v EUR</t>
  </si>
  <si>
    <t>Stav k 31.12.2020</t>
  </si>
  <si>
    <t>Stav k 31.12.2021</t>
  </si>
  <si>
    <t>Modul: 187</t>
  </si>
  <si>
    <t>Aktíva a pasíva v EUR</t>
  </si>
  <si>
    <t>Modul: 188</t>
  </si>
  <si>
    <t>Zamestnanci a mzdy</t>
  </si>
  <si>
    <t>Modul: 189</t>
  </si>
  <si>
    <t>Výroba, tržby, vývoz, poplatky v EUR</t>
  </si>
  <si>
    <t>Celkom</t>
  </si>
  <si>
    <t>nové</t>
  </si>
  <si>
    <t>rekonštrukcia a modernizácia existujúcich</t>
  </si>
  <si>
    <t>Modul: 190</t>
  </si>
  <si>
    <t>Investície v EUR</t>
  </si>
  <si>
    <t>skutočnosť</t>
  </si>
  <si>
    <t>nárok na vrátenie</t>
  </si>
  <si>
    <t>Modul: 191</t>
  </si>
  <si>
    <t>Nepriame dane, dotácie v EUR</t>
  </si>
  <si>
    <t>Ročná kapacita</t>
  </si>
  <si>
    <t>Skutočnosť od.1.1.2021 do 31.12.2021</t>
  </si>
  <si>
    <t>výroba</t>
  </si>
  <si>
    <t>celkový vývoz do zahraničia</t>
  </si>
  <si>
    <t>Modul: 193</t>
  </si>
  <si>
    <t>Kapacity</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</si>
</sst>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0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 00"/>
    <numFmt numFmtId="186" formatCode="0000"/>
    <numFmt numFmtId="187" formatCode="\9\9"/>
    <numFmt numFmtId="188" formatCode="00"/>
    <numFmt numFmtId="189" formatCode="#,###,##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0.0"/>
  </numFmts>
  <fonts count="44">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u val="single"/>
      <sz val="10"/>
      <color indexed="9"/>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20" borderId="0" applyNumberFormat="0" applyBorder="0" applyAlignment="0" applyProtection="0"/>
    <xf numFmtId="0" fontId="5" fillId="0" borderId="0" applyNumberFormat="0" applyFill="0" applyBorder="0" applyAlignment="0" applyProtection="0"/>
    <xf numFmtId="0" fontId="29"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09">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0" fontId="0" fillId="0" borderId="0" xfId="0" applyFill="1" applyBorder="1" applyAlignment="1" applyProtection="1">
      <alignment/>
      <protection/>
    </xf>
    <xf numFmtId="0" fontId="2" fillId="33" borderId="11" xfId="46" applyFont="1" applyFill="1" applyBorder="1" applyProtection="1">
      <alignment/>
      <protection/>
    </xf>
    <xf numFmtId="0" fontId="0" fillId="33" borderId="12" xfId="46" applyFill="1" applyBorder="1" applyProtection="1">
      <alignment/>
      <protection/>
    </xf>
    <xf numFmtId="0" fontId="0" fillId="33" borderId="13" xfId="46" applyFill="1" applyBorder="1" applyProtection="1">
      <alignment/>
      <protection/>
    </xf>
    <xf numFmtId="0" fontId="0" fillId="33" borderId="14" xfId="46" applyFill="1" applyBorder="1" applyProtection="1">
      <alignment/>
      <protection/>
    </xf>
    <xf numFmtId="0" fontId="0" fillId="33" borderId="15" xfId="46" applyFill="1" applyBorder="1" applyProtection="1">
      <alignment/>
      <protection/>
    </xf>
    <xf numFmtId="0" fontId="0" fillId="0" borderId="0" xfId="46" applyFill="1" applyAlignment="1" applyProtection="1">
      <alignment horizontal="left"/>
      <protection/>
    </xf>
    <xf numFmtId="0" fontId="0" fillId="0" borderId="0" xfId="46" applyFill="1" applyProtection="1">
      <alignment/>
      <protection/>
    </xf>
    <xf numFmtId="0" fontId="2" fillId="33" borderId="10" xfId="46" applyFont="1" applyFill="1" applyBorder="1" applyProtection="1">
      <alignment/>
      <protection/>
    </xf>
    <xf numFmtId="0" fontId="1" fillId="33" borderId="10" xfId="46"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0" fontId="0" fillId="34" borderId="0" xfId="47" applyFill="1">
      <alignment/>
      <protection/>
    </xf>
    <xf numFmtId="0" fontId="7" fillId="0" borderId="0" xfId="36" applyFont="1" applyAlignment="1" applyProtection="1">
      <alignment/>
      <protection/>
    </xf>
    <xf numFmtId="49" fontId="3" fillId="0" borderId="0" xfId="0" applyNumberFormat="1" applyFont="1" applyFill="1" applyAlignment="1" applyProtection="1" quotePrefix="1">
      <alignment/>
      <protection/>
    </xf>
    <xf numFmtId="1" fontId="0" fillId="33" borderId="11" xfId="0" applyNumberFormat="1" applyFill="1" applyBorder="1" applyAlignment="1">
      <alignment horizontal="left"/>
    </xf>
    <xf numFmtId="0" fontId="0" fillId="34" borderId="0" xfId="47" applyFill="1" applyAlignment="1">
      <alignment wrapText="1"/>
      <protection/>
    </xf>
    <xf numFmtId="49" fontId="0" fillId="33" borderId="11" xfId="47" applyNumberFormat="1" applyFont="1" applyFill="1" applyBorder="1" applyProtection="1">
      <alignment/>
      <protection/>
    </xf>
    <xf numFmtId="0" fontId="0" fillId="34" borderId="0" xfId="47" applyFill="1" applyProtection="1">
      <alignment/>
      <protection/>
    </xf>
    <xf numFmtId="49" fontId="0" fillId="33" borderId="11" xfId="47" applyNumberFormat="1" applyFill="1" applyBorder="1" applyProtection="1">
      <alignment/>
      <protection/>
    </xf>
    <xf numFmtId="49" fontId="0" fillId="33" borderId="11" xfId="48" applyNumberFormat="1" applyFill="1" applyBorder="1" applyAlignment="1">
      <alignment wrapText="1"/>
      <protection/>
    </xf>
    <xf numFmtId="49" fontId="0" fillId="33" borderId="11" xfId="48" applyNumberFormat="1" applyFont="1" applyFill="1" applyBorder="1" applyAlignment="1">
      <alignment wrapText="1"/>
      <protection/>
    </xf>
    <xf numFmtId="1" fontId="0" fillId="33" borderId="11" xfId="48" applyNumberFormat="1" applyFill="1" applyBorder="1">
      <alignment/>
      <protection/>
    </xf>
    <xf numFmtId="1" fontId="0" fillId="33" borderId="11" xfId="48" applyNumberFormat="1" applyFont="1" applyFill="1" applyBorder="1">
      <alignment/>
      <protection/>
    </xf>
    <xf numFmtId="1" fontId="0" fillId="33" borderId="11" xfId="48" applyNumberFormat="1" applyFill="1" applyBorder="1" applyAlignment="1">
      <alignment wrapText="1"/>
      <protection/>
    </xf>
    <xf numFmtId="1" fontId="0" fillId="33" borderId="11" xfId="48" applyNumberFormat="1" applyFont="1" applyFill="1" applyBorder="1" applyAlignment="1">
      <alignment wrapText="1"/>
      <protection/>
    </xf>
    <xf numFmtId="1" fontId="0" fillId="33" borderId="11" xfId="48" applyNumberFormat="1" applyFont="1" applyFill="1" applyBorder="1">
      <alignment/>
      <protection/>
    </xf>
    <xf numFmtId="1" fontId="0" fillId="33" borderId="11" xfId="48" applyNumberFormat="1" applyFont="1" applyFill="1" applyBorder="1" applyAlignment="1">
      <alignment wrapText="1"/>
      <protection/>
    </xf>
    <xf numFmtId="1" fontId="0" fillId="33" borderId="11" xfId="48" applyNumberFormat="1" applyFont="1" applyFill="1" applyBorder="1" applyAlignment="1">
      <alignment wrapText="1"/>
      <protection/>
    </xf>
    <xf numFmtId="1" fontId="0" fillId="33" borderId="11" xfId="48" applyNumberFormat="1" applyFont="1" applyFill="1" applyBorder="1">
      <alignment/>
      <protection/>
    </xf>
    <xf numFmtId="49" fontId="0" fillId="33" borderId="11" xfId="48" applyNumberFormat="1" applyFont="1" applyFill="1" applyBorder="1" applyAlignment="1">
      <alignment wrapText="1"/>
      <protection/>
    </xf>
    <xf numFmtId="49" fontId="0" fillId="33" borderId="11" xfId="48" applyNumberFormat="1" applyFont="1" applyFill="1" applyBorder="1" applyAlignment="1">
      <alignment wrapText="1"/>
      <protection/>
    </xf>
    <xf numFmtId="49" fontId="0" fillId="34" borderId="0" xfId="47" applyNumberFormat="1" applyFill="1" applyAlignment="1">
      <alignment wrapText="1"/>
      <protection/>
    </xf>
    <xf numFmtId="49" fontId="1" fillId="33" borderId="11" xfId="48" applyNumberFormat="1" applyFont="1" applyFill="1" applyBorder="1" applyAlignment="1">
      <alignment wrapText="1"/>
      <protection/>
    </xf>
    <xf numFmtId="1" fontId="1" fillId="33" borderId="11" xfId="48" applyNumberFormat="1" applyFont="1" applyFill="1" applyBorder="1" applyAlignment="1">
      <alignment wrapText="1"/>
      <protection/>
    </xf>
    <xf numFmtId="1" fontId="1" fillId="33" borderId="11" xfId="48" applyNumberFormat="1" applyFont="1" applyFill="1" applyBorder="1">
      <alignment/>
      <protection/>
    </xf>
    <xf numFmtId="0" fontId="1" fillId="33" borderId="16" xfId="0" applyFont="1" applyFill="1" applyBorder="1" applyAlignment="1" applyProtection="1" quotePrefix="1">
      <alignment horizontal="left"/>
      <protection/>
    </xf>
    <xf numFmtId="0" fontId="2" fillId="0" borderId="0" xfId="0" applyFont="1" applyFill="1" applyBorder="1" applyAlignment="1" applyProtection="1">
      <alignment/>
      <protection/>
    </xf>
    <xf numFmtId="3" fontId="0" fillId="0" borderId="0" xfId="0" applyNumberFormat="1" applyFill="1" applyBorder="1" applyAlignment="1" applyProtection="1">
      <alignment/>
      <protection locked="0"/>
    </xf>
    <xf numFmtId="180" fontId="1" fillId="35" borderId="17" xfId="0" applyNumberFormat="1" applyFont="1" applyFill="1" applyBorder="1" applyAlignment="1" applyProtection="1">
      <alignment horizontal="left"/>
      <protection locked="0"/>
    </xf>
    <xf numFmtId="0" fontId="2" fillId="33" borderId="13" xfId="0" applyFont="1" applyFill="1" applyBorder="1" applyAlignment="1" applyProtection="1">
      <alignment/>
      <protection/>
    </xf>
    <xf numFmtId="0" fontId="2" fillId="0" borderId="18" xfId="0" applyFont="1" applyFill="1" applyBorder="1" applyAlignment="1" applyProtection="1">
      <alignment horizontal="right"/>
      <protection locked="0"/>
    </xf>
    <xf numFmtId="0" fontId="0" fillId="35" borderId="19" xfId="0" applyFill="1" applyBorder="1" applyAlignment="1" applyProtection="1" quotePrefix="1">
      <alignment/>
      <protection locked="0"/>
    </xf>
    <xf numFmtId="180" fontId="1" fillId="35" borderId="20" xfId="0" applyNumberFormat="1" applyFont="1" applyFill="1" applyBorder="1" applyAlignment="1" applyProtection="1">
      <alignment horizontal="left"/>
      <protection locked="0"/>
    </xf>
    <xf numFmtId="180" fontId="1" fillId="35" borderId="21" xfId="0" applyNumberFormat="1" applyFont="1" applyFill="1" applyBorder="1" applyAlignment="1" applyProtection="1">
      <alignment horizontal="left"/>
      <protection locked="0"/>
    </xf>
    <xf numFmtId="180" fontId="1" fillId="35" borderId="22" xfId="0" applyNumberFormat="1" applyFont="1" applyFill="1" applyBorder="1" applyAlignment="1" applyProtection="1">
      <alignment horizontal="left"/>
      <protection locked="0"/>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1" fillId="0" borderId="16" xfId="0" applyFont="1" applyFill="1" applyBorder="1" applyAlignment="1" applyProtection="1">
      <alignment/>
      <protection locked="0"/>
    </xf>
    <xf numFmtId="0" fontId="0" fillId="0" borderId="16" xfId="0" applyFill="1" applyBorder="1" applyAlignment="1" applyProtection="1">
      <alignment/>
      <protection locked="0"/>
    </xf>
    <xf numFmtId="0" fontId="0" fillId="0" borderId="19" xfId="0" applyFill="1" applyBorder="1" applyAlignment="1" applyProtection="1">
      <alignment/>
      <protection locked="0"/>
    </xf>
    <xf numFmtId="0" fontId="0" fillId="0" borderId="16" xfId="0" applyNumberFormat="1" applyFill="1" applyBorder="1" applyAlignment="1" applyProtection="1">
      <alignment horizontal="left"/>
      <protection locked="0"/>
    </xf>
    <xf numFmtId="49" fontId="0" fillId="0" borderId="0" xfId="0" applyNumberFormat="1" applyAlignment="1">
      <alignment horizontal="left"/>
    </xf>
    <xf numFmtId="49" fontId="1" fillId="0" borderId="0" xfId="0" applyNumberFormat="1" applyFont="1" applyAlignment="1">
      <alignment horizontal="left"/>
    </xf>
    <xf numFmtId="189" fontId="0" fillId="0" borderId="0" xfId="0" applyNumberFormat="1" applyAlignment="1">
      <alignment horizontal="right"/>
    </xf>
    <xf numFmtId="49" fontId="1" fillId="0" borderId="0" xfId="0" applyNumberFormat="1" applyFont="1" applyAlignment="1">
      <alignment horizontal="right"/>
    </xf>
    <xf numFmtId="0" fontId="0" fillId="0" borderId="20"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2" fillId="33" borderId="23" xfId="0" applyFont="1" applyFill="1" applyBorder="1" applyAlignment="1" applyProtection="1">
      <alignment horizontal="left"/>
      <protection/>
    </xf>
    <xf numFmtId="0" fontId="2" fillId="33" borderId="24" xfId="0" applyFont="1" applyFill="1" applyBorder="1" applyAlignment="1" applyProtection="1">
      <alignment horizontal="left"/>
      <protection/>
    </xf>
    <xf numFmtId="0" fontId="2" fillId="33" borderId="10" xfId="0" applyFont="1" applyFill="1" applyBorder="1" applyAlignment="1" applyProtection="1">
      <alignment horizontal="left"/>
      <protection/>
    </xf>
    <xf numFmtId="0" fontId="2" fillId="33" borderId="12"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15" xfId="0" applyFont="1" applyFill="1" applyBorder="1" applyAlignment="1" applyProtection="1">
      <alignment horizontal="left"/>
      <protection/>
    </xf>
    <xf numFmtId="0" fontId="1" fillId="33" borderId="11" xfId="0" applyFont="1" applyFill="1" applyBorder="1" applyAlignment="1" applyProtection="1">
      <alignment/>
      <protection/>
    </xf>
    <xf numFmtId="0" fontId="0" fillId="33" borderId="10" xfId="0" applyFill="1" applyBorder="1" applyAlignment="1" applyProtection="1">
      <alignment/>
      <protection/>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49" fontId="0" fillId="0" borderId="0" xfId="0" applyNumberFormat="1" applyAlignment="1">
      <alignment/>
    </xf>
    <xf numFmtId="180" fontId="0" fillId="0" borderId="0" xfId="0" applyNumberFormat="1" applyAlignment="1">
      <alignment/>
    </xf>
    <xf numFmtId="188" fontId="0" fillId="0" borderId="0" xfId="0" applyNumberFormat="1" applyAlignment="1">
      <alignment/>
    </xf>
    <xf numFmtId="194" fontId="0" fillId="35" borderId="11" xfId="0" applyNumberFormat="1" applyFill="1" applyBorder="1" applyAlignment="1" applyProtection="1">
      <alignment/>
      <protection locked="0"/>
    </xf>
    <xf numFmtId="194" fontId="0" fillId="0" borderId="0" xfId="0" applyNumberFormat="1" applyAlignment="1">
      <alignment/>
    </xf>
    <xf numFmtId="0" fontId="25" fillId="33" borderId="25" xfId="0" applyFont="1" applyFill="1" applyBorder="1" applyAlignment="1">
      <alignment horizontal="center" vertical="center"/>
    </xf>
    <xf numFmtId="0" fontId="25" fillId="33" borderId="10" xfId="0" applyFont="1" applyFill="1" applyBorder="1" applyAlignment="1">
      <alignment horizontal="center" vertical="center" wrapText="1"/>
    </xf>
    <xf numFmtId="0" fontId="25" fillId="33" borderId="18" xfId="0" applyFont="1" applyFill="1" applyBorder="1" applyAlignment="1">
      <alignment horizontal="center" vertical="center"/>
    </xf>
    <xf numFmtId="49" fontId="1" fillId="33" borderId="26" xfId="0" applyNumberFormat="1" applyFont="1" applyFill="1" applyBorder="1" applyAlignment="1">
      <alignment/>
    </xf>
    <xf numFmtId="0" fontId="25" fillId="33" borderId="11" xfId="0" applyFont="1" applyFill="1" applyBorder="1" applyAlignment="1">
      <alignment horizontal="center" vertical="center" wrapText="1"/>
    </xf>
    <xf numFmtId="0" fontId="0" fillId="34" borderId="0" xfId="0" applyFill="1" applyAlignment="1">
      <alignment horizontal="right"/>
    </xf>
    <xf numFmtId="49" fontId="1" fillId="34" borderId="0" xfId="0" applyNumberFormat="1" applyFont="1" applyFill="1" applyAlignment="1">
      <alignment horizontal="left" wrapText="1"/>
    </xf>
    <xf numFmtId="1" fontId="1" fillId="34" borderId="0" xfId="0" applyNumberFormat="1" applyFont="1" applyFill="1" applyAlignment="1">
      <alignment horizontal="left" wrapText="1"/>
    </xf>
    <xf numFmtId="1" fontId="0" fillId="34" borderId="0" xfId="0" applyNumberForma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194" fontId="0" fillId="33" borderId="11" xfId="0" applyNumberFormat="1" applyFill="1" applyBorder="1" applyAlignment="1" applyProtection="1">
      <alignment/>
      <protection/>
    </xf>
    <xf numFmtId="3" fontId="0" fillId="33" borderId="11" xfId="0" applyNumberFormat="1" applyFill="1" applyBorder="1" applyAlignment="1" applyProtection="1">
      <alignment/>
      <protection/>
    </xf>
    <xf numFmtId="0" fontId="25" fillId="33" borderId="25" xfId="0" applyFont="1" applyFill="1" applyBorder="1" applyAlignment="1">
      <alignment horizontal="center" vertical="center" wrapText="1"/>
    </xf>
    <xf numFmtId="0" fontId="25" fillId="33" borderId="27"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0" xfId="0" applyFont="1" applyFill="1" applyBorder="1" applyAlignment="1">
      <alignment horizontal="center" vertical="center"/>
    </xf>
    <xf numFmtId="4" fontId="0" fillId="35" borderId="11" xfId="0" applyNumberFormat="1" applyFill="1" applyBorder="1" applyAlignment="1" applyProtection="1">
      <alignment/>
      <protection locked="0"/>
    </xf>
    <xf numFmtId="4" fontId="0" fillId="33" borderId="11" xfId="0" applyNumberFormat="1" applyFill="1" applyBorder="1" applyAlignment="1" applyProtection="1">
      <alignment/>
      <protection/>
    </xf>
    <xf numFmtId="195" fontId="0" fillId="0" borderId="0" xfId="0" applyNumberFormat="1" applyAlignment="1">
      <alignment horizontal="left"/>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_Identifikacia" xfId="46"/>
    <cellStyle name="Normal_potr2006" xfId="47"/>
    <cellStyle name="Normal_potr2006 2" xfId="48"/>
    <cellStyle name="Percent" xfId="49"/>
    <cellStyle name="Followed Hyperlink" xfId="50"/>
    <cellStyle name="Poznámka" xfId="51"/>
    <cellStyle name="Prepojená bunka" xfId="52"/>
    <cellStyle name="Spolu" xfId="53"/>
    <cellStyle name="Text upozornenia"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6</xdr:row>
      <xdr:rowOff>76200</xdr:rowOff>
    </xdr:from>
    <xdr:to>
      <xdr:col>6</xdr:col>
      <xdr:colOff>514350</xdr:colOff>
      <xdr:row>8</xdr:row>
      <xdr:rowOff>38100</xdr:rowOff>
    </xdr:to>
    <xdr:pic>
      <xdr:nvPicPr>
        <xdr:cNvPr id="1" name="cmdVazby"/>
        <xdr:cNvPicPr preferRelativeResize="1">
          <a:picLocks noChangeAspect="1"/>
        </xdr:cNvPicPr>
      </xdr:nvPicPr>
      <xdr:blipFill>
        <a:blip r:embed="rId1"/>
        <a:stretch>
          <a:fillRect/>
        </a:stretch>
      </xdr:blipFill>
      <xdr:spPr>
        <a:xfrm>
          <a:off x="6734175" y="1104900"/>
          <a:ext cx="2371725" cy="304800"/>
        </a:xfrm>
        <a:prstGeom prst="rect">
          <a:avLst/>
        </a:prstGeom>
        <a:noFill/>
        <a:ln w="9525" cmpd="sng">
          <a:noFill/>
        </a:ln>
      </xdr:spPr>
    </xdr:pic>
    <xdr:clientData/>
  </xdr:twoCellAnchor>
  <xdr:twoCellAnchor editAs="oneCell">
    <xdr:from>
      <xdr:col>5</xdr:col>
      <xdr:colOff>504825</xdr:colOff>
      <xdr:row>8</xdr:row>
      <xdr:rowOff>123825</xdr:rowOff>
    </xdr:from>
    <xdr:to>
      <xdr:col>6</xdr:col>
      <xdr:colOff>533400</xdr:colOff>
      <xdr:row>10</xdr:row>
      <xdr:rowOff>0</xdr:rowOff>
    </xdr:to>
    <xdr:pic>
      <xdr:nvPicPr>
        <xdr:cNvPr id="2" name="cmdSubor"/>
        <xdr:cNvPicPr preferRelativeResize="1">
          <a:picLocks noChangeAspect="1"/>
        </xdr:cNvPicPr>
      </xdr:nvPicPr>
      <xdr:blipFill>
        <a:blip r:embed="rId2"/>
        <a:stretch>
          <a:fillRect/>
        </a:stretch>
      </xdr:blipFill>
      <xdr:spPr>
        <a:xfrm>
          <a:off x="6724650" y="1495425"/>
          <a:ext cx="2400300" cy="428625"/>
        </a:xfrm>
        <a:prstGeom prst="rect">
          <a:avLst/>
        </a:prstGeom>
        <a:noFill/>
        <a:ln w="9525" cmpd="sng">
          <a:noFill/>
        </a:ln>
      </xdr:spPr>
    </xdr:pic>
    <xdr:clientData/>
  </xdr:twoCellAnchor>
  <xdr:twoCellAnchor editAs="oneCell">
    <xdr:from>
      <xdr:col>5</xdr:col>
      <xdr:colOff>504825</xdr:colOff>
      <xdr:row>10</xdr:row>
      <xdr:rowOff>104775</xdr:rowOff>
    </xdr:from>
    <xdr:to>
      <xdr:col>6</xdr:col>
      <xdr:colOff>571500</xdr:colOff>
      <xdr:row>12</xdr:row>
      <xdr:rowOff>200025</xdr:rowOff>
    </xdr:to>
    <xdr:pic>
      <xdr:nvPicPr>
        <xdr:cNvPr id="3" name="cmdOdoslat"/>
        <xdr:cNvPicPr preferRelativeResize="1">
          <a:picLocks noChangeAspect="1"/>
        </xdr:cNvPicPr>
      </xdr:nvPicPr>
      <xdr:blipFill>
        <a:blip r:embed="rId3"/>
        <a:stretch>
          <a:fillRect/>
        </a:stretch>
      </xdr:blipFill>
      <xdr:spPr>
        <a:xfrm>
          <a:off x="6724650" y="2028825"/>
          <a:ext cx="24384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adela.yhnet.info/form.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wshIdent">
    <pageSetUpPr fitToPage="1"/>
  </sheetPr>
  <dimension ref="A1:U17"/>
  <sheetViews>
    <sheetView tabSelected="1" zoomScalePageLayoutView="0" workbookViewId="0" topLeftCell="A1">
      <selection activeCell="B2" sqref="B2"/>
    </sheetView>
  </sheetViews>
  <sheetFormatPr defaultColWidth="8.875" defaultRowHeight="12.75"/>
  <cols>
    <col min="1" max="1" width="19.875" style="1" bestFit="1" customWidth="1"/>
    <col min="2" max="2" width="15.75390625" style="1" customWidth="1"/>
    <col min="3" max="3" width="12.875" style="1" customWidth="1"/>
    <col min="4" max="4" width="15.875" style="1" customWidth="1"/>
    <col min="5" max="5" width="17.25390625" style="1" customWidth="1"/>
    <col min="6" max="6" width="31.125" style="1" customWidth="1"/>
    <col min="7" max="8" width="8.875" style="1" customWidth="1"/>
    <col min="9" max="20" width="3.00390625" style="1" bestFit="1" customWidth="1"/>
    <col min="21" max="16384" width="8.875" style="1" customWidth="1"/>
  </cols>
  <sheetData>
    <row r="1" spans="1:21" ht="13.5" thickBot="1">
      <c r="A1" s="2" t="s">
        <v>230</v>
      </c>
      <c r="B1" s="46" t="s">
        <v>11</v>
      </c>
      <c r="C1" s="2" t="s">
        <v>34</v>
      </c>
      <c r="D1" s="46">
        <v>2021</v>
      </c>
      <c r="E1" s="47"/>
      <c r="F1" s="47"/>
      <c r="G1" s="7" t="s">
        <v>530</v>
      </c>
      <c r="I1" s="18" t="s">
        <v>0</v>
      </c>
      <c r="J1" s="18" t="s">
        <v>1</v>
      </c>
      <c r="K1" s="18" t="s">
        <v>2</v>
      </c>
      <c r="L1" s="18" t="s">
        <v>3</v>
      </c>
      <c r="M1" s="18" t="s">
        <v>4</v>
      </c>
      <c r="N1" s="18" t="s">
        <v>5</v>
      </c>
      <c r="O1" s="18" t="s">
        <v>6</v>
      </c>
      <c r="P1" s="18" t="s">
        <v>7</v>
      </c>
      <c r="Q1" s="18" t="s">
        <v>8</v>
      </c>
      <c r="R1" s="18" t="s">
        <v>9</v>
      </c>
      <c r="S1" s="18" t="s">
        <v>10</v>
      </c>
      <c r="T1" s="18" t="s">
        <v>11</v>
      </c>
      <c r="U1" s="23" t="s">
        <v>298</v>
      </c>
    </row>
    <row r="2" spans="1:20" ht="13.5" thickBot="1">
      <c r="A2" s="2" t="s">
        <v>35</v>
      </c>
      <c r="B2" s="49"/>
      <c r="C2" s="50" t="s">
        <v>276</v>
      </c>
      <c r="D2" s="51" t="s">
        <v>275</v>
      </c>
      <c r="E2" s="47"/>
      <c r="F2" s="48"/>
      <c r="G2" s="7"/>
      <c r="I2" s="18" t="s">
        <v>2</v>
      </c>
      <c r="J2" s="18" t="s">
        <v>5</v>
      </c>
      <c r="K2" s="18" t="s">
        <v>8</v>
      </c>
      <c r="L2" s="18" t="s">
        <v>11</v>
      </c>
      <c r="M2" s="18"/>
      <c r="N2" s="18"/>
      <c r="O2" s="18"/>
      <c r="P2" s="24" t="s">
        <v>5</v>
      </c>
      <c r="Q2" s="24" t="s">
        <v>11</v>
      </c>
      <c r="R2" s="18"/>
      <c r="S2" s="18"/>
      <c r="T2" s="18" t="s">
        <v>11</v>
      </c>
    </row>
    <row r="3" spans="1:10" ht="13.5" thickBot="1">
      <c r="A3" s="2" t="s">
        <v>299</v>
      </c>
      <c r="B3" s="53"/>
      <c r="C3" s="54"/>
      <c r="D3" s="54"/>
      <c r="E3" s="54"/>
      <c r="F3" s="55"/>
      <c r="G3" s="7"/>
      <c r="I3" s="56" t="s">
        <v>526</v>
      </c>
      <c r="J3" s="57" t="s">
        <v>525</v>
      </c>
    </row>
    <row r="4" spans="1:9" ht="13.5" thickBot="1">
      <c r="A4" s="2" t="s">
        <v>36</v>
      </c>
      <c r="B4" s="52"/>
      <c r="C4" s="69">
        <f ca="1">IF(ISNUMBER(MATCH(B4,CisOkrCisloList,0)),OFFSET(CisOkrNazov,MATCH(B4,CisOkrCisloList,0),0),"")</f>
      </c>
      <c r="D4" s="70"/>
      <c r="G4" s="7"/>
      <c r="I4" s="19"/>
    </row>
    <row r="5" spans="1:9" ht="13.5" thickBot="1">
      <c r="A5" s="71" t="s">
        <v>124</v>
      </c>
      <c r="B5" s="72"/>
      <c r="C5" s="61"/>
      <c r="D5" s="73">
        <f ca="1">IF(ISNUMBER(MATCH(C5,CisOdboryList,0)),OFFSET(CisOdboryNazov,MATCH(C5,CisOdboryList,0),0),"")</f>
      </c>
      <c r="E5" s="73"/>
      <c r="F5" s="73"/>
      <c r="G5" s="74"/>
      <c r="I5" s="19"/>
    </row>
    <row r="6" spans="1:9" ht="13.5" thickBot="1">
      <c r="A6" s="75" t="s">
        <v>148</v>
      </c>
      <c r="B6" s="76"/>
      <c r="C6" s="58"/>
      <c r="I6" s="19"/>
    </row>
    <row r="7" spans="1:9" ht="13.5" thickBot="1">
      <c r="A7" s="2" t="s">
        <v>522</v>
      </c>
      <c r="B7" s="2" t="s">
        <v>531</v>
      </c>
      <c r="C7" s="59" t="s">
        <v>526</v>
      </c>
      <c r="I7" s="19"/>
    </row>
    <row r="8" spans="2:9" ht="13.5" thickBot="1">
      <c r="B8" s="2" t="s">
        <v>523</v>
      </c>
      <c r="C8" s="60" t="s">
        <v>526</v>
      </c>
      <c r="I8" s="19"/>
    </row>
    <row r="9" spans="2:9" ht="30" customHeight="1" thickBot="1">
      <c r="B9" s="2" t="s">
        <v>524</v>
      </c>
      <c r="C9" s="66"/>
      <c r="D9" s="67"/>
      <c r="E9" s="68"/>
      <c r="I9" s="19"/>
    </row>
    <row r="10" ht="13.5" thickBot="1">
      <c r="I10" s="19"/>
    </row>
    <row r="11" spans="1:9" ht="13.5" thickBot="1">
      <c r="A11" s="2" t="s">
        <v>274</v>
      </c>
      <c r="B11" s="66"/>
      <c r="C11" s="67"/>
      <c r="D11" s="68"/>
      <c r="I11" s="19"/>
    </row>
    <row r="12" spans="1:9" ht="13.5" thickBot="1">
      <c r="A12" s="2" t="s">
        <v>328</v>
      </c>
      <c r="B12" s="66"/>
      <c r="C12" s="67"/>
      <c r="D12" s="68"/>
      <c r="I12" s="19"/>
    </row>
    <row r="13" ht="23.25" customHeight="1">
      <c r="I13" s="19"/>
    </row>
    <row r="14" spans="1:9" ht="12.75">
      <c r="A14" s="8" t="s">
        <v>231</v>
      </c>
      <c r="B14" s="9"/>
      <c r="C14" s="10"/>
      <c r="D14" s="10"/>
      <c r="E14" s="10"/>
      <c r="F14" s="10"/>
      <c r="G14" s="11"/>
      <c r="I14" s="17"/>
    </row>
    <row r="15" spans="1:9" ht="12.75">
      <c r="A15" s="8" t="s">
        <v>232</v>
      </c>
      <c r="B15" s="9"/>
      <c r="C15" s="9"/>
      <c r="D15" s="9"/>
      <c r="E15" s="9"/>
      <c r="F15" s="9"/>
      <c r="G15" s="12"/>
      <c r="I15" s="17"/>
    </row>
    <row r="16" spans="1:7" ht="12.75">
      <c r="A16" s="13"/>
      <c r="B16" s="14"/>
      <c r="C16" s="14"/>
      <c r="D16" s="14"/>
      <c r="E16" s="14"/>
      <c r="F16" s="14"/>
      <c r="G16" s="14"/>
    </row>
    <row r="17" spans="1:7" ht="12.75">
      <c r="A17" s="15" t="s">
        <v>233</v>
      </c>
      <c r="B17" s="16"/>
      <c r="C17" s="9"/>
      <c r="D17" s="9"/>
      <c r="E17" s="9"/>
      <c r="F17" s="9"/>
      <c r="G17" s="12"/>
    </row>
  </sheetData>
  <sheetProtection password="EA52" sheet="1" objects="1" scenarios="1"/>
  <mergeCells count="7">
    <mergeCell ref="B11:D11"/>
    <mergeCell ref="B12:D12"/>
    <mergeCell ref="C4:D4"/>
    <mergeCell ref="A5:B5"/>
    <mergeCell ref="D5:G5"/>
    <mergeCell ref="A6:B6"/>
    <mergeCell ref="C9:E9"/>
  </mergeCells>
  <dataValidations count="10">
    <dataValidation type="list" allowBlank="1" showInputMessage="1" showErrorMessage="1" errorTitle="Chyba" error="Nesprávne zadaný kód okresu. Zadajte správny kód, alebo vyberte zo zoznamu kliknutím na šípku." sqref="B4">
      <formula1>CisOkrCisloList</formula1>
    </dataValidation>
    <dataValidation allowBlank="1" showInputMessage="1" showErrorMessage="1" errorTitle="sdgfth" error="xfgh fghdtyjud" sqref="C4"/>
    <dataValidation type="whole" allowBlank="1" showInputMessage="1" showErrorMessage="1" errorTitle="Chyba IČO" error="IČO musí byť maximálne na 8 znakov&#10;" sqref="B2">
      <formula1>0</formula1>
      <formula2>99999999</formula2>
    </dataValidation>
    <dataValidation type="list" allowBlank="1" showInputMessage="1" showErrorMessage="1" error="Nesprávne zadaný kód odboru. Zadajte správny kód, alebo vyberte zo zoznamu kliknutím na šípku." sqref="C5">
      <formula1>CisOdboryList</formula1>
    </dataValidation>
    <dataValidation type="list" allowBlank="1" showInputMessage="1" showErrorMessage="1" sqref="C6">
      <formula1>"P,J"</formula1>
    </dataValidation>
    <dataValidation type="textLength" allowBlank="1" showInputMessage="1" showErrorMessage="1" sqref="D2">
      <formula1>0</formula1>
      <formula2>99</formula2>
    </dataValidation>
    <dataValidation type="whole" allowBlank="1" showInputMessage="1" showErrorMessage="1" sqref="F2">
      <formula1>0</formula1>
      <formula2>60</formula2>
    </dataValidation>
    <dataValidation operator="equal" allowBlank="1" showInputMessage="1" showErrorMessage="1" errorTitle="Chyba obdobia" error="Obdobie môže byť 01 až 12" sqref="B1"/>
    <dataValidation allowBlank="1" showInputMessage="1" showErrorMessage="1" errorTitle="Chyba IČO" error="IČO musí byť maximálne na 8 znakov&#10;" sqref="B3:F3"/>
    <dataValidation type="list" allowBlank="1" showInputMessage="1" showErrorMessage="1" sqref="C7 C8">
      <formula1>$I$3:$J$3</formula1>
    </dataValidation>
  </dataValidations>
  <hyperlinks>
    <hyperlink ref="U1" r:id="rId1" display="https"/>
  </hyperlinks>
  <printOptions/>
  <pageMargins left="0.61" right="0.32" top="0.43" bottom="0.61" header="0.2" footer="0.25"/>
  <pageSetup fitToHeight="50" fitToWidth="1" horizontalDpi="600" verticalDpi="600" orientation="landscape" paperSize="9" scale="84"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C8" sqref="C8"/>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1583</v>
      </c>
      <c r="D1" s="92" t="s">
        <v>530</v>
      </c>
    </row>
    <row r="2" ht="12.75">
      <c r="A2" s="93" t="s">
        <v>1584</v>
      </c>
    </row>
    <row r="3" ht="12.75">
      <c r="A3" s="94" t="str">
        <f>"ICO: "&amp;IdentIco&amp;" "&amp;IdentDICO</f>
        <v>ICO:  00</v>
      </c>
    </row>
    <row r="4" ht="12.75">
      <c r="A4" s="95" t="str">
        <f>"Mesiac: "&amp;wshIdentMesiac&amp;" / "&amp;wshIdentRok</f>
        <v>Mesiac: 12 / 2021</v>
      </c>
    </row>
    <row r="5" spans="3:4" ht="12.75">
      <c r="C5" s="89" t="s">
        <v>1568</v>
      </c>
      <c r="D5" s="89"/>
    </row>
    <row r="6" spans="3:4" ht="25.5">
      <c r="C6" s="88" t="s">
        <v>1569</v>
      </c>
      <c r="D6" s="91" t="s">
        <v>1570</v>
      </c>
    </row>
    <row r="7" spans="1:4" ht="12.75">
      <c r="A7" s="97" t="s">
        <v>541</v>
      </c>
      <c r="B7" s="78" t="s">
        <v>542</v>
      </c>
      <c r="C7" s="90" t="s">
        <v>543</v>
      </c>
      <c r="D7" s="90" t="s">
        <v>544</v>
      </c>
    </row>
    <row r="8" spans="1:6" ht="12.75">
      <c r="A8" s="98" t="s">
        <v>775</v>
      </c>
      <c r="B8" s="79" t="s">
        <v>715</v>
      </c>
      <c r="C8" s="80"/>
      <c r="D8" s="80"/>
      <c r="E8" s="81"/>
      <c r="F8" s="81"/>
    </row>
    <row r="9" spans="1:6" ht="12.75">
      <c r="A9" s="98" t="s">
        <v>776</v>
      </c>
      <c r="B9" s="79" t="s">
        <v>717</v>
      </c>
      <c r="C9" s="80"/>
      <c r="D9" s="80"/>
      <c r="E9" s="81"/>
      <c r="F9" s="81"/>
    </row>
    <row r="10" spans="1:6" ht="12.75">
      <c r="A10" s="98" t="s">
        <v>777</v>
      </c>
      <c r="B10" s="79" t="s">
        <v>719</v>
      </c>
      <c r="C10" s="80"/>
      <c r="D10" s="80"/>
      <c r="E10" s="81"/>
      <c r="F10" s="81"/>
    </row>
    <row r="11" spans="1:6" ht="12.75">
      <c r="A11" s="98" t="s">
        <v>778</v>
      </c>
      <c r="B11" s="79" t="s">
        <v>721</v>
      </c>
      <c r="C11" s="80"/>
      <c r="D11" s="80"/>
      <c r="E11" s="81"/>
      <c r="F11" s="81"/>
    </row>
    <row r="12" spans="1:6" ht="12.75">
      <c r="A12" s="98" t="s">
        <v>779</v>
      </c>
      <c r="B12" s="79" t="s">
        <v>723</v>
      </c>
      <c r="C12" s="80"/>
      <c r="D12" s="80"/>
      <c r="E12" s="81"/>
      <c r="F12" s="81"/>
    </row>
    <row r="13" spans="1:6" ht="12.75">
      <c r="A13" s="98" t="s">
        <v>780</v>
      </c>
      <c r="B13" s="79" t="s">
        <v>725</v>
      </c>
      <c r="C13" s="80"/>
      <c r="D13" s="80"/>
      <c r="E13" s="81"/>
      <c r="F13" s="81"/>
    </row>
    <row r="14" spans="1:6" ht="12.75">
      <c r="A14" s="98" t="s">
        <v>781</v>
      </c>
      <c r="B14" s="79" t="s">
        <v>727</v>
      </c>
      <c r="C14" s="80"/>
      <c r="D14" s="80"/>
      <c r="E14" s="81"/>
      <c r="F14" s="81"/>
    </row>
    <row r="15" spans="1:6" ht="12.75">
      <c r="A15" s="98" t="s">
        <v>782</v>
      </c>
      <c r="B15" s="79" t="s">
        <v>729</v>
      </c>
      <c r="C15" s="80"/>
      <c r="D15" s="80"/>
      <c r="E15" s="81"/>
      <c r="F15" s="81"/>
    </row>
    <row r="16" spans="1:6" ht="25.5">
      <c r="A16" s="98" t="s">
        <v>783</v>
      </c>
      <c r="B16" s="79" t="s">
        <v>731</v>
      </c>
      <c r="C16" s="80"/>
      <c r="D16" s="80"/>
      <c r="E16" s="81"/>
      <c r="F16" s="81"/>
    </row>
    <row r="17" spans="1:6" ht="12.75">
      <c r="A17" s="98" t="s">
        <v>784</v>
      </c>
      <c r="B17" s="79" t="s">
        <v>743</v>
      </c>
      <c r="C17" s="80"/>
      <c r="D17" s="80"/>
      <c r="E17" s="81"/>
      <c r="F17" s="81"/>
    </row>
    <row r="18" spans="1:6" ht="12.75">
      <c r="A18" s="98" t="s">
        <v>785</v>
      </c>
      <c r="B18" s="79" t="s">
        <v>745</v>
      </c>
      <c r="C18" s="80"/>
      <c r="D18" s="80"/>
      <c r="E18" s="81"/>
      <c r="F18" s="81"/>
    </row>
    <row r="19" spans="1:6" ht="12.75">
      <c r="A19" s="98" t="s">
        <v>786</v>
      </c>
      <c r="B19" s="79" t="s">
        <v>747</v>
      </c>
      <c r="C19" s="80"/>
      <c r="D19" s="80"/>
      <c r="E19" s="81"/>
      <c r="F19" s="81"/>
    </row>
    <row r="20" spans="1:6" ht="12.75">
      <c r="A20" s="98" t="s">
        <v>787</v>
      </c>
      <c r="B20" s="79" t="s">
        <v>749</v>
      </c>
      <c r="C20" s="80"/>
      <c r="D20" s="80"/>
      <c r="E20" s="81"/>
      <c r="F20" s="81"/>
    </row>
    <row r="21" spans="1:6" ht="12.75">
      <c r="A21" s="98" t="s">
        <v>788</v>
      </c>
      <c r="B21" s="79" t="s">
        <v>751</v>
      </c>
      <c r="C21" s="80"/>
      <c r="D21" s="80"/>
      <c r="E21" s="81"/>
      <c r="F21" s="81"/>
    </row>
    <row r="22" spans="1:6" ht="25.5">
      <c r="A22" s="98" t="s">
        <v>789</v>
      </c>
      <c r="B22" s="79" t="s">
        <v>753</v>
      </c>
      <c r="C22" s="80"/>
      <c r="D22" s="80"/>
      <c r="E22" s="81"/>
      <c r="F22" s="81"/>
    </row>
    <row r="23" spans="1:6" ht="12.75">
      <c r="A23" s="98" t="s">
        <v>790</v>
      </c>
      <c r="B23" s="79" t="s">
        <v>755</v>
      </c>
      <c r="C23" s="80"/>
      <c r="D23" s="80"/>
      <c r="E23" s="81"/>
      <c r="F23" s="81"/>
    </row>
    <row r="24" spans="1:6" ht="12.75">
      <c r="A24" s="98" t="s">
        <v>791</v>
      </c>
      <c r="B24" s="79" t="s">
        <v>757</v>
      </c>
      <c r="C24" s="80"/>
      <c r="D24" s="80"/>
      <c r="E24" s="81"/>
      <c r="F24" s="81"/>
    </row>
    <row r="25" spans="1:6" ht="12.75">
      <c r="A25" s="98" t="s">
        <v>710</v>
      </c>
      <c r="B25" s="79" t="s">
        <v>732</v>
      </c>
      <c r="C25" s="101">
        <f>SUM(R18800011:R18800171)</f>
        <v>0</v>
      </c>
      <c r="D25" s="101">
        <f>SUM(R18800012:R18800172)</f>
        <v>0</v>
      </c>
      <c r="E25" s="81"/>
      <c r="F25" s="81"/>
    </row>
    <row r="26" spans="3:6" ht="12.75">
      <c r="C26" s="81"/>
      <c r="D26" s="81"/>
      <c r="E26" s="81"/>
      <c r="F26" s="81"/>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C18 D18 C19 D19 C20 D20 C21 D21 C22 D22 C23 D23 C24 D24 C25 D25">
      <formula1>C8*1=INT(C8*1)</formula1>
    </dataValidation>
  </dataValidations>
  <printOptions/>
  <pageMargins left="0.7" right="0.7" top="0.75" bottom="0.75" header="0.3" footer="0.3"/>
  <pageSetup fitToHeight="20" fitToWidth="1"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C8" sqref="C8"/>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1585</v>
      </c>
      <c r="D1" s="92" t="s">
        <v>530</v>
      </c>
    </row>
    <row r="2" ht="12.75">
      <c r="A2" s="93" t="s">
        <v>1586</v>
      </c>
    </row>
    <row r="3" ht="12.75">
      <c r="A3" s="94" t="str">
        <f>"ICO: "&amp;IdentIco&amp;" "&amp;IdentDICO</f>
        <v>ICO:  00</v>
      </c>
    </row>
    <row r="4" ht="12.75">
      <c r="A4" s="95" t="str">
        <f>"Mesiac: "&amp;wshIdentMesiac&amp;" / "&amp;wshIdentRok</f>
        <v>Mesiac: 12 / 2021</v>
      </c>
    </row>
    <row r="5" spans="3:4" ht="12.75">
      <c r="C5" s="89" t="s">
        <v>1568</v>
      </c>
      <c r="D5" s="89"/>
    </row>
    <row r="6" spans="3:4" ht="25.5">
      <c r="C6" s="88" t="s">
        <v>1569</v>
      </c>
      <c r="D6" s="91" t="s">
        <v>1570</v>
      </c>
    </row>
    <row r="7" spans="1:4" ht="12.75">
      <c r="A7" s="97" t="s">
        <v>541</v>
      </c>
      <c r="B7" s="78" t="s">
        <v>542</v>
      </c>
      <c r="C7" s="90" t="s">
        <v>543</v>
      </c>
      <c r="D7" s="90" t="s">
        <v>544</v>
      </c>
    </row>
    <row r="8" spans="1:6" ht="12.75">
      <c r="A8" s="98" t="s">
        <v>768</v>
      </c>
      <c r="B8" s="79" t="s">
        <v>715</v>
      </c>
      <c r="C8" s="80"/>
      <c r="D8" s="80"/>
      <c r="E8" s="81"/>
      <c r="F8" s="81"/>
    </row>
    <row r="9" spans="1:6" ht="12.75">
      <c r="A9" s="98" t="s">
        <v>769</v>
      </c>
      <c r="B9" s="79" t="s">
        <v>717</v>
      </c>
      <c r="C9" s="80"/>
      <c r="D9" s="80"/>
      <c r="E9" s="81"/>
      <c r="F9" s="81"/>
    </row>
    <row r="10" spans="1:6" ht="12.75">
      <c r="A10" s="98" t="s">
        <v>770</v>
      </c>
      <c r="B10" s="79" t="s">
        <v>719</v>
      </c>
      <c r="C10" s="80"/>
      <c r="D10" s="80"/>
      <c r="E10" s="81"/>
      <c r="F10" s="81"/>
    </row>
    <row r="11" spans="1:6" ht="12.75">
      <c r="A11" s="98" t="s">
        <v>771</v>
      </c>
      <c r="B11" s="79" t="s">
        <v>721</v>
      </c>
      <c r="C11" s="80"/>
      <c r="D11" s="80"/>
      <c r="E11" s="81"/>
      <c r="F11" s="81"/>
    </row>
    <row r="12" spans="1:6" ht="12.75">
      <c r="A12" s="98" t="s">
        <v>772</v>
      </c>
      <c r="B12" s="79" t="s">
        <v>723</v>
      </c>
      <c r="C12" s="80"/>
      <c r="D12" s="80"/>
      <c r="E12" s="81"/>
      <c r="F12" s="81"/>
    </row>
    <row r="13" spans="1:6" ht="12.75">
      <c r="A13" s="98" t="s">
        <v>773</v>
      </c>
      <c r="B13" s="79" t="s">
        <v>725</v>
      </c>
      <c r="C13" s="80"/>
      <c r="D13" s="80"/>
      <c r="E13" s="81"/>
      <c r="F13" s="81"/>
    </row>
    <row r="14" spans="1:6" ht="12.75">
      <c r="A14" s="98" t="s">
        <v>774</v>
      </c>
      <c r="B14" s="79" t="s">
        <v>727</v>
      </c>
      <c r="C14" s="80"/>
      <c r="D14" s="80"/>
      <c r="E14" s="81"/>
      <c r="F14" s="81"/>
    </row>
    <row r="15" spans="1:6" ht="12.75">
      <c r="A15" s="98" t="s">
        <v>710</v>
      </c>
      <c r="B15" s="79" t="s">
        <v>732</v>
      </c>
      <c r="C15" s="101">
        <f>SUM(R18900011:R18900071)</f>
        <v>0</v>
      </c>
      <c r="D15" s="101">
        <f>SUM(R18900012:R18900072)</f>
        <v>0</v>
      </c>
      <c r="E15" s="81"/>
      <c r="F15" s="81"/>
    </row>
    <row r="16" spans="3:6" ht="12.75">
      <c r="C16" s="81"/>
      <c r="D16" s="81"/>
      <c r="E16" s="81"/>
      <c r="F16" s="81"/>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formula1>C8*1=INT(C8*1)</formula1>
    </dataValidation>
  </dataValidations>
  <printOptions/>
  <pageMargins left="0.7" right="0.7" top="0.75" bottom="0.75" header="0.3" footer="0.3"/>
  <pageSetup fitToHeight="20" fitToWidth="1"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C9" sqref="C9"/>
    </sheetView>
  </sheetViews>
  <sheetFormatPr defaultColWidth="9.00390625" defaultRowHeight="12.75"/>
  <cols>
    <col min="1" max="1" width="55.75390625" style="96" customWidth="1"/>
    <col min="2" max="2" width="7.25390625" style="77" bestFit="1" customWidth="1"/>
    <col min="3" max="6" width="15.75390625" style="4" customWidth="1"/>
    <col min="7" max="16384" width="9.125" style="4" customWidth="1"/>
  </cols>
  <sheetData>
    <row r="1" spans="1:4" ht="12.75">
      <c r="A1" s="93" t="s">
        <v>1590</v>
      </c>
      <c r="D1" s="92" t="s">
        <v>530</v>
      </c>
    </row>
    <row r="2" ht="12.75">
      <c r="A2" s="93" t="s">
        <v>1591</v>
      </c>
    </row>
    <row r="3" ht="12.75">
      <c r="A3" s="94" t="str">
        <f>"ICO: "&amp;IdentIco&amp;" "&amp;IdentDICO</f>
        <v>ICO:  00</v>
      </c>
    </row>
    <row r="4" ht="12.75">
      <c r="A4" s="95" t="str">
        <f>"Mesiac: "&amp;wshIdentMesiac&amp;" / "&amp;wshIdentRok</f>
        <v>Mesiac: 12 / 2021</v>
      </c>
    </row>
    <row r="5" spans="3:6" ht="12.75">
      <c r="C5" s="89" t="s">
        <v>1568</v>
      </c>
      <c r="D5" s="89"/>
      <c r="E5" s="89"/>
      <c r="F5" s="89"/>
    </row>
    <row r="6" spans="3:6" ht="12.75">
      <c r="C6" s="102" t="s">
        <v>1569</v>
      </c>
      <c r="D6" s="104" t="s">
        <v>1570</v>
      </c>
      <c r="E6" s="104"/>
      <c r="F6" s="104"/>
    </row>
    <row r="7" spans="3:6" ht="38.25">
      <c r="C7" s="103"/>
      <c r="D7" s="88" t="s">
        <v>1587</v>
      </c>
      <c r="E7" s="88" t="s">
        <v>1588</v>
      </c>
      <c r="F7" s="91" t="s">
        <v>1589</v>
      </c>
    </row>
    <row r="8" spans="1:6" ht="12.75">
      <c r="A8" s="97" t="s">
        <v>541</v>
      </c>
      <c r="B8" s="78" t="s">
        <v>542</v>
      </c>
      <c r="C8" s="90" t="s">
        <v>543</v>
      </c>
      <c r="D8" s="90" t="s">
        <v>544</v>
      </c>
      <c r="E8" s="90" t="s">
        <v>545</v>
      </c>
      <c r="F8" s="90" t="s">
        <v>713</v>
      </c>
    </row>
    <row r="9" spans="1:8" ht="12.75">
      <c r="A9" s="98" t="s">
        <v>733</v>
      </c>
      <c r="B9" s="79" t="s">
        <v>715</v>
      </c>
      <c r="C9" s="80"/>
      <c r="D9" s="80"/>
      <c r="E9" s="80"/>
      <c r="F9" s="80"/>
      <c r="G9" s="81"/>
      <c r="H9" s="81"/>
    </row>
    <row r="10" spans="1:8" ht="12.75">
      <c r="A10" s="98" t="s">
        <v>734</v>
      </c>
      <c r="B10" s="79" t="s">
        <v>717</v>
      </c>
      <c r="C10" s="80"/>
      <c r="D10" s="80"/>
      <c r="E10" s="80"/>
      <c r="F10" s="80"/>
      <c r="G10" s="81"/>
      <c r="H10" s="81"/>
    </row>
    <row r="11" spans="1:8" ht="12.75">
      <c r="A11" s="98" t="s">
        <v>735</v>
      </c>
      <c r="B11" s="79" t="s">
        <v>719</v>
      </c>
      <c r="C11" s="80"/>
      <c r="D11" s="80"/>
      <c r="E11" s="80"/>
      <c r="F11" s="80"/>
      <c r="G11" s="81"/>
      <c r="H11" s="81"/>
    </row>
    <row r="12" spans="1:8" ht="12.75">
      <c r="A12" s="98" t="s">
        <v>736</v>
      </c>
      <c r="B12" s="79" t="s">
        <v>721</v>
      </c>
      <c r="C12" s="80"/>
      <c r="D12" s="80"/>
      <c r="E12" s="80"/>
      <c r="F12" s="80"/>
      <c r="G12" s="81"/>
      <c r="H12" s="81"/>
    </row>
    <row r="13" spans="1:8" ht="12.75">
      <c r="A13" s="98" t="s">
        <v>737</v>
      </c>
      <c r="B13" s="79" t="s">
        <v>723</v>
      </c>
      <c r="C13" s="80"/>
      <c r="D13" s="80"/>
      <c r="E13" s="80"/>
      <c r="F13" s="80"/>
      <c r="G13" s="81"/>
      <c r="H13" s="81"/>
    </row>
    <row r="14" spans="1:8" ht="12.75">
      <c r="A14" s="98" t="s">
        <v>738</v>
      </c>
      <c r="B14" s="79" t="s">
        <v>725</v>
      </c>
      <c r="C14" s="80"/>
      <c r="D14" s="80"/>
      <c r="E14" s="80"/>
      <c r="F14" s="80"/>
      <c r="G14" s="81"/>
      <c r="H14" s="81"/>
    </row>
    <row r="15" spans="1:8" ht="12.75">
      <c r="A15" s="98" t="s">
        <v>739</v>
      </c>
      <c r="B15" s="79" t="s">
        <v>727</v>
      </c>
      <c r="C15" s="80"/>
      <c r="D15" s="80"/>
      <c r="E15" s="80"/>
      <c r="F15" s="80"/>
      <c r="G15" s="81"/>
      <c r="H15" s="81"/>
    </row>
    <row r="16" spans="1:8" ht="12.75">
      <c r="A16" s="98" t="s">
        <v>740</v>
      </c>
      <c r="B16" s="79" t="s">
        <v>729</v>
      </c>
      <c r="C16" s="80"/>
      <c r="D16" s="80"/>
      <c r="E16" s="80"/>
      <c r="F16" s="80"/>
      <c r="G16" s="81"/>
      <c r="H16" s="81"/>
    </row>
    <row r="17" spans="1:8" ht="12.75">
      <c r="A17" s="98" t="s">
        <v>741</v>
      </c>
      <c r="B17" s="79" t="s">
        <v>731</v>
      </c>
      <c r="C17" s="80"/>
      <c r="D17" s="80"/>
      <c r="E17" s="80"/>
      <c r="F17" s="80"/>
      <c r="G17" s="81"/>
      <c r="H17" s="81"/>
    </row>
    <row r="18" spans="1:8" ht="12.75">
      <c r="A18" s="98" t="s">
        <v>742</v>
      </c>
      <c r="B18" s="79" t="s">
        <v>743</v>
      </c>
      <c r="C18" s="80"/>
      <c r="D18" s="80"/>
      <c r="E18" s="80"/>
      <c r="F18" s="80"/>
      <c r="G18" s="81"/>
      <c r="H18" s="81"/>
    </row>
    <row r="19" spans="1:8" ht="12.75">
      <c r="A19" s="98" t="s">
        <v>744</v>
      </c>
      <c r="B19" s="79" t="s">
        <v>745</v>
      </c>
      <c r="C19" s="80"/>
      <c r="D19" s="80"/>
      <c r="E19" s="80"/>
      <c r="F19" s="80"/>
      <c r="G19" s="81"/>
      <c r="H19" s="81"/>
    </row>
    <row r="20" spans="1:8" ht="12.75">
      <c r="A20" s="98" t="s">
        <v>746</v>
      </c>
      <c r="B20" s="79" t="s">
        <v>747</v>
      </c>
      <c r="C20" s="80"/>
      <c r="D20" s="80"/>
      <c r="E20" s="80"/>
      <c r="F20" s="80"/>
      <c r="G20" s="81"/>
      <c r="H20" s="81"/>
    </row>
    <row r="21" spans="1:8" ht="12.75">
      <c r="A21" s="98" t="s">
        <v>748</v>
      </c>
      <c r="B21" s="79" t="s">
        <v>749</v>
      </c>
      <c r="C21" s="80"/>
      <c r="D21" s="80"/>
      <c r="E21" s="80"/>
      <c r="F21" s="80"/>
      <c r="G21" s="81"/>
      <c r="H21" s="81"/>
    </row>
    <row r="22" spans="1:8" ht="12.75">
      <c r="A22" s="98" t="s">
        <v>750</v>
      </c>
      <c r="B22" s="79" t="s">
        <v>751</v>
      </c>
      <c r="C22" s="80"/>
      <c r="D22" s="80"/>
      <c r="E22" s="80"/>
      <c r="F22" s="80"/>
      <c r="G22" s="81"/>
      <c r="H22" s="81"/>
    </row>
    <row r="23" spans="1:8" ht="12.75">
      <c r="A23" s="98" t="s">
        <v>752</v>
      </c>
      <c r="B23" s="79" t="s">
        <v>753</v>
      </c>
      <c r="C23" s="80"/>
      <c r="D23" s="80"/>
      <c r="E23" s="80"/>
      <c r="F23" s="80"/>
      <c r="G23" s="81"/>
      <c r="H23" s="81"/>
    </row>
    <row r="24" spans="1:8" ht="12.75">
      <c r="A24" s="98" t="s">
        <v>754</v>
      </c>
      <c r="B24" s="79" t="s">
        <v>755</v>
      </c>
      <c r="C24" s="101">
        <f>SUM(R19000171:R19000221)</f>
        <v>0</v>
      </c>
      <c r="D24" s="101">
        <f>SUM(R19000172:R19000222)</f>
        <v>0</v>
      </c>
      <c r="E24" s="99" t="s">
        <v>1573</v>
      </c>
      <c r="F24" s="99" t="s">
        <v>1573</v>
      </c>
      <c r="G24" s="81"/>
      <c r="H24" s="81"/>
    </row>
    <row r="25" spans="1:8" ht="12.75">
      <c r="A25" s="98" t="s">
        <v>756</v>
      </c>
      <c r="B25" s="79" t="s">
        <v>757</v>
      </c>
      <c r="C25" s="80"/>
      <c r="D25" s="80"/>
      <c r="E25" s="99" t="s">
        <v>1573</v>
      </c>
      <c r="F25" s="99" t="s">
        <v>1573</v>
      </c>
      <c r="G25" s="81"/>
      <c r="H25" s="81"/>
    </row>
    <row r="26" spans="1:8" ht="12.75">
      <c r="A26" s="98" t="s">
        <v>758</v>
      </c>
      <c r="B26" s="79" t="s">
        <v>759</v>
      </c>
      <c r="C26" s="80"/>
      <c r="D26" s="80"/>
      <c r="E26" s="99" t="s">
        <v>1573</v>
      </c>
      <c r="F26" s="99" t="s">
        <v>1573</v>
      </c>
      <c r="G26" s="81"/>
      <c r="H26" s="81"/>
    </row>
    <row r="27" spans="1:8" ht="12.75">
      <c r="A27" s="98" t="s">
        <v>760</v>
      </c>
      <c r="B27" s="79" t="s">
        <v>761</v>
      </c>
      <c r="C27" s="80"/>
      <c r="D27" s="80"/>
      <c r="E27" s="99" t="s">
        <v>1573</v>
      </c>
      <c r="F27" s="99" t="s">
        <v>1573</v>
      </c>
      <c r="G27" s="81"/>
      <c r="H27" s="81"/>
    </row>
    <row r="28" spans="1:8" ht="12.75">
      <c r="A28" s="98" t="s">
        <v>762</v>
      </c>
      <c r="B28" s="79" t="s">
        <v>763</v>
      </c>
      <c r="C28" s="80"/>
      <c r="D28" s="80"/>
      <c r="E28" s="99" t="s">
        <v>1573</v>
      </c>
      <c r="F28" s="99" t="s">
        <v>1573</v>
      </c>
      <c r="G28" s="81"/>
      <c r="H28" s="81"/>
    </row>
    <row r="29" spans="1:8" ht="12.75">
      <c r="A29" s="98" t="s">
        <v>764</v>
      </c>
      <c r="B29" s="79" t="s">
        <v>765</v>
      </c>
      <c r="C29" s="80"/>
      <c r="D29" s="80"/>
      <c r="E29" s="99" t="s">
        <v>1573</v>
      </c>
      <c r="F29" s="99" t="s">
        <v>1573</v>
      </c>
      <c r="G29" s="81"/>
      <c r="H29" s="81"/>
    </row>
    <row r="30" spans="1:8" ht="12.75">
      <c r="A30" s="98" t="s">
        <v>766</v>
      </c>
      <c r="B30" s="79" t="s">
        <v>767</v>
      </c>
      <c r="C30" s="80"/>
      <c r="D30" s="80"/>
      <c r="E30" s="99" t="s">
        <v>1573</v>
      </c>
      <c r="F30" s="99" t="s">
        <v>1573</v>
      </c>
      <c r="G30" s="81"/>
      <c r="H30" s="81"/>
    </row>
    <row r="31" spans="1:8" ht="12.75">
      <c r="A31" s="98" t="s">
        <v>710</v>
      </c>
      <c r="B31" s="79" t="s">
        <v>732</v>
      </c>
      <c r="C31" s="101">
        <f>SUM(R19000011:R19000221)</f>
        <v>0</v>
      </c>
      <c r="D31" s="101">
        <f>SUM(R19000012:R19000222)</f>
        <v>0</v>
      </c>
      <c r="E31" s="101">
        <f>SUM(R19000013:R19000153)</f>
        <v>0</v>
      </c>
      <c r="F31" s="101">
        <f>SUM(R19000014:R19000154)</f>
        <v>0</v>
      </c>
      <c r="G31" s="81"/>
      <c r="H31" s="81"/>
    </row>
    <row r="32" spans="3:8" ht="12.75">
      <c r="C32" s="81"/>
      <c r="D32" s="81"/>
      <c r="E32" s="81"/>
      <c r="F32" s="81"/>
      <c r="G32" s="81"/>
      <c r="H32" s="81"/>
    </row>
  </sheetData>
  <sheetProtection password="EA52" sheet="1" objects="1" selectLockedCells="1"/>
  <mergeCells count="3">
    <mergeCell ref="C5:F5"/>
    <mergeCell ref="C6:C7"/>
    <mergeCell ref="D6:F6"/>
  </mergeCells>
  <dataValidations count="1">
    <dataValidation type="custom" allowBlank="1" showInputMessage="1" showErrorMessage="1" sqref="C9 D9 E9 F9 C10 D10 E10 F10 C11 D11 E11 F11 C12 D12 E12 F12 C13 D13 E13 F13 C14 D14 E14 F14 C15 D15 E15 F15 C16 D16 E16 F16 C17 D17 E17 F17 C18 D18 E18 F18 C19 D19 E19 F19 C20 D20 E20 F20 C21 D21 E21 F21 C22 D22 E22 F22 C23 D23 E23 F23 C24 D24 C25 D25 C26 D26 C27 D27 C28 D28 C29 D29 C30 D30 C31 D31 E31 F31">
      <formula1>C9*1=INT(C9*1)</formula1>
    </dataValidation>
  </dataValidations>
  <printOptions/>
  <pageMargins left="0.7" right="0.7" top="0.75" bottom="0.75" header="0.3" footer="0.3"/>
  <pageSetup fitToHeight="20" fitToWidth="1"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C8" sqref="C8"/>
    </sheetView>
  </sheetViews>
  <sheetFormatPr defaultColWidth="9.00390625" defaultRowHeight="12.75"/>
  <cols>
    <col min="1" max="1" width="55.75390625" style="96" customWidth="1"/>
    <col min="2" max="2" width="7.25390625" style="77" bestFit="1" customWidth="1"/>
    <col min="3" max="6" width="15.75390625" style="4" customWidth="1"/>
    <col min="7" max="16384" width="9.125" style="4" customWidth="1"/>
  </cols>
  <sheetData>
    <row r="1" spans="1:4" ht="12.75">
      <c r="A1" s="93" t="s">
        <v>1594</v>
      </c>
      <c r="D1" s="92" t="s">
        <v>530</v>
      </c>
    </row>
    <row r="2" ht="12.75">
      <c r="A2" s="93" t="s">
        <v>1595</v>
      </c>
    </row>
    <row r="3" ht="12.75">
      <c r="A3" s="94" t="str">
        <f>"ICO: "&amp;IdentIco&amp;" "&amp;IdentDICO</f>
        <v>ICO:  00</v>
      </c>
    </row>
    <row r="4" ht="12.75">
      <c r="A4" s="95" t="str">
        <f>"Mesiac: "&amp;wshIdentMesiac&amp;" / "&amp;wshIdentRok</f>
        <v>Mesiac: 12 / 2021</v>
      </c>
    </row>
    <row r="5" spans="3:6" ht="12.75">
      <c r="C5" s="89" t="s">
        <v>1569</v>
      </c>
      <c r="D5" s="87"/>
      <c r="E5" s="89" t="s">
        <v>1570</v>
      </c>
      <c r="F5" s="89"/>
    </row>
    <row r="6" spans="3:6" ht="12.75">
      <c r="C6" s="105" t="s">
        <v>1592</v>
      </c>
      <c r="D6" s="88" t="s">
        <v>1593</v>
      </c>
      <c r="E6" s="105" t="s">
        <v>1592</v>
      </c>
      <c r="F6" s="91" t="s">
        <v>1593</v>
      </c>
    </row>
    <row r="7" spans="1:6" ht="12.75">
      <c r="A7" s="97" t="s">
        <v>541</v>
      </c>
      <c r="B7" s="78" t="s">
        <v>542</v>
      </c>
      <c r="C7" s="90" t="s">
        <v>543</v>
      </c>
      <c r="D7" s="90" t="s">
        <v>544</v>
      </c>
      <c r="E7" s="90" t="s">
        <v>545</v>
      </c>
      <c r="F7" s="90" t="s">
        <v>713</v>
      </c>
    </row>
    <row r="8" spans="1:8" ht="12.75">
      <c r="A8" s="98" t="s">
        <v>714</v>
      </c>
      <c r="B8" s="79" t="s">
        <v>715</v>
      </c>
      <c r="C8" s="80"/>
      <c r="D8" s="99" t="s">
        <v>1573</v>
      </c>
      <c r="E8" s="80"/>
      <c r="F8" s="99" t="s">
        <v>1573</v>
      </c>
      <c r="G8" s="81"/>
      <c r="H8" s="81"/>
    </row>
    <row r="9" spans="1:8" ht="12.75">
      <c r="A9" s="98" t="s">
        <v>716</v>
      </c>
      <c r="B9" s="79" t="s">
        <v>717</v>
      </c>
      <c r="C9" s="80"/>
      <c r="D9" s="99" t="s">
        <v>1573</v>
      </c>
      <c r="E9" s="80"/>
      <c r="F9" s="99" t="s">
        <v>1573</v>
      </c>
      <c r="G9" s="81"/>
      <c r="H9" s="81"/>
    </row>
    <row r="10" spans="1:8" ht="12.75">
      <c r="A10" s="98" t="s">
        <v>718</v>
      </c>
      <c r="B10" s="79" t="s">
        <v>719</v>
      </c>
      <c r="C10" s="80"/>
      <c r="D10" s="80"/>
      <c r="E10" s="80"/>
      <c r="F10" s="80"/>
      <c r="G10" s="81"/>
      <c r="H10" s="81"/>
    </row>
    <row r="11" spans="1:8" ht="12.75">
      <c r="A11" s="98" t="s">
        <v>720</v>
      </c>
      <c r="B11" s="79" t="s">
        <v>721</v>
      </c>
      <c r="C11" s="80"/>
      <c r="D11" s="80"/>
      <c r="E11" s="80"/>
      <c r="F11" s="80"/>
      <c r="G11" s="81"/>
      <c r="H11" s="81"/>
    </row>
    <row r="12" spans="1:8" ht="12.75">
      <c r="A12" s="98" t="s">
        <v>722</v>
      </c>
      <c r="B12" s="79" t="s">
        <v>723</v>
      </c>
      <c r="C12" s="80"/>
      <c r="D12" s="80"/>
      <c r="E12" s="80"/>
      <c r="F12" s="80"/>
      <c r="G12" s="81"/>
      <c r="H12" s="81"/>
    </row>
    <row r="13" spans="1:8" ht="12.75">
      <c r="A13" s="98" t="s">
        <v>724</v>
      </c>
      <c r="B13" s="79" t="s">
        <v>725</v>
      </c>
      <c r="C13" s="80"/>
      <c r="D13" s="80"/>
      <c r="E13" s="80"/>
      <c r="F13" s="80"/>
      <c r="G13" s="81"/>
      <c r="H13" s="81"/>
    </row>
    <row r="14" spans="1:8" ht="12.75">
      <c r="A14" s="98" t="s">
        <v>726</v>
      </c>
      <c r="B14" s="79" t="s">
        <v>727</v>
      </c>
      <c r="C14" s="80"/>
      <c r="D14" s="99" t="s">
        <v>1573</v>
      </c>
      <c r="E14" s="80"/>
      <c r="F14" s="99" t="s">
        <v>1573</v>
      </c>
      <c r="G14" s="81"/>
      <c r="H14" s="81"/>
    </row>
    <row r="15" spans="1:8" ht="12.75">
      <c r="A15" s="98" t="s">
        <v>728</v>
      </c>
      <c r="B15" s="79" t="s">
        <v>729</v>
      </c>
      <c r="C15" s="80"/>
      <c r="D15" s="99" t="s">
        <v>1573</v>
      </c>
      <c r="E15" s="80"/>
      <c r="F15" s="99" t="s">
        <v>1573</v>
      </c>
      <c r="G15" s="81"/>
      <c r="H15" s="81"/>
    </row>
    <row r="16" spans="1:8" ht="12.75">
      <c r="A16" s="98" t="s">
        <v>730</v>
      </c>
      <c r="B16" s="79" t="s">
        <v>731</v>
      </c>
      <c r="C16" s="80"/>
      <c r="D16" s="99" t="s">
        <v>1573</v>
      </c>
      <c r="E16" s="80"/>
      <c r="F16" s="99" t="s">
        <v>1573</v>
      </c>
      <c r="G16" s="81"/>
      <c r="H16" s="81"/>
    </row>
    <row r="17" spans="1:8" ht="12.75">
      <c r="A17" s="98" t="s">
        <v>710</v>
      </c>
      <c r="B17" s="79" t="s">
        <v>732</v>
      </c>
      <c r="C17" s="101">
        <f>SUM(R19100011:R19100091)</f>
        <v>0</v>
      </c>
      <c r="D17" s="101">
        <f>SUM(R19100032:R19100062)</f>
        <v>0</v>
      </c>
      <c r="E17" s="101">
        <f>SUM(R19100013:R19100093)</f>
        <v>0</v>
      </c>
      <c r="F17" s="101">
        <f>SUM(R19100034:R19100064)</f>
        <v>0</v>
      </c>
      <c r="G17" s="81"/>
      <c r="H17" s="81"/>
    </row>
    <row r="18" spans="3:8" ht="12.75">
      <c r="C18" s="81"/>
      <c r="D18" s="81"/>
      <c r="E18" s="81"/>
      <c r="F18" s="81"/>
      <c r="G18" s="81"/>
      <c r="H18" s="81"/>
    </row>
  </sheetData>
  <sheetProtection password="EA52" sheet="1" objects="1" selectLockedCells="1"/>
  <mergeCells count="2">
    <mergeCell ref="C5:D5"/>
    <mergeCell ref="E5:F5"/>
  </mergeCells>
  <dataValidations count="1">
    <dataValidation type="custom" allowBlank="1" showInputMessage="1" showErrorMessage="1" sqref="C8 E8 C9 E9 C10 D10 E10 F10 C11 D11 E11 F11 C12 D12 E12 F12 C13 D13 E13 F13 C14 E14 C15 E15 C16 E16 C17 D17 E17 F17">
      <formula1>C8*1=INT(C8*1)</formula1>
    </dataValidation>
  </dataValidations>
  <printOptions/>
  <pageMargins left="0.7" right="0.7" top="0.75" bottom="0.75" header="0.3" footer="0.3"/>
  <pageSetup fitToHeight="20" fitToWidth="1"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69"/>
  <sheetViews>
    <sheetView zoomScalePageLayoutView="0" workbookViewId="0" topLeftCell="A1">
      <selection activeCell="D8" sqref="D8"/>
    </sheetView>
  </sheetViews>
  <sheetFormatPr defaultColWidth="9.00390625" defaultRowHeight="12.75"/>
  <cols>
    <col min="1" max="1" width="55.75390625" style="96" customWidth="1"/>
    <col min="2" max="2" width="9.25390625" style="77" bestFit="1" customWidth="1"/>
    <col min="3" max="3" width="6.75390625" style="77" customWidth="1"/>
    <col min="4" max="6" width="15.75390625" style="4" customWidth="1"/>
    <col min="7" max="16384" width="9.125" style="4" customWidth="1"/>
  </cols>
  <sheetData>
    <row r="1" spans="1:4" ht="12.75">
      <c r="A1" s="93" t="s">
        <v>1600</v>
      </c>
      <c r="D1" s="92" t="s">
        <v>530</v>
      </c>
    </row>
    <row r="2" ht="12.75">
      <c r="A2" s="93" t="s">
        <v>1601</v>
      </c>
    </row>
    <row r="3" ht="12.75">
      <c r="A3" s="94" t="str">
        <f>"ICO: "&amp;IdentIco&amp;" "&amp;IdentDICO</f>
        <v>ICO:  00</v>
      </c>
    </row>
    <row r="4" ht="12.75">
      <c r="A4" s="95" t="str">
        <f>"Mesiac: "&amp;wshIdentMesiac&amp;" / "&amp;wshIdentRok</f>
        <v>Mesiac: 12 / 2021</v>
      </c>
    </row>
    <row r="5" spans="4:6" ht="26.25" customHeight="1">
      <c r="D5" s="102" t="s">
        <v>1596</v>
      </c>
      <c r="E5" s="104" t="s">
        <v>1597</v>
      </c>
      <c r="F5" s="104"/>
    </row>
    <row r="6" spans="4:6" ht="25.5">
      <c r="D6" s="103"/>
      <c r="E6" s="105" t="s">
        <v>1598</v>
      </c>
      <c r="F6" s="91" t="s">
        <v>1599</v>
      </c>
    </row>
    <row r="7" spans="1:6" ht="12.75">
      <c r="A7" s="97" t="s">
        <v>541</v>
      </c>
      <c r="B7" s="78" t="s">
        <v>236</v>
      </c>
      <c r="C7" s="78" t="s">
        <v>542</v>
      </c>
      <c r="D7" s="90" t="s">
        <v>543</v>
      </c>
      <c r="E7" s="90" t="s">
        <v>544</v>
      </c>
      <c r="F7" s="90" t="s">
        <v>545</v>
      </c>
    </row>
    <row r="8" spans="1:9" ht="12.75">
      <c r="A8" s="98" t="s">
        <v>329</v>
      </c>
      <c r="B8" s="79" t="s">
        <v>149</v>
      </c>
      <c r="C8" s="79" t="s">
        <v>546</v>
      </c>
      <c r="D8" s="106"/>
      <c r="E8" s="106"/>
      <c r="F8" s="106"/>
      <c r="G8" s="81"/>
      <c r="H8" s="81"/>
      <c r="I8" s="81"/>
    </row>
    <row r="9" spans="1:9" ht="12.75">
      <c r="A9" s="98" t="s">
        <v>330</v>
      </c>
      <c r="B9" s="79" t="s">
        <v>149</v>
      </c>
      <c r="C9" s="79" t="s">
        <v>547</v>
      </c>
      <c r="D9" s="106"/>
      <c r="E9" s="106"/>
      <c r="F9" s="106"/>
      <c r="G9" s="81"/>
      <c r="H9" s="81"/>
      <c r="I9" s="81"/>
    </row>
    <row r="10" spans="1:9" ht="12.75">
      <c r="A10" s="98" t="s">
        <v>331</v>
      </c>
      <c r="B10" s="79" t="s">
        <v>149</v>
      </c>
      <c r="C10" s="79" t="s">
        <v>548</v>
      </c>
      <c r="D10" s="106"/>
      <c r="E10" s="106"/>
      <c r="F10" s="106"/>
      <c r="G10" s="81"/>
      <c r="H10" s="81"/>
      <c r="I10" s="81"/>
    </row>
    <row r="11" spans="1:9" ht="12.75">
      <c r="A11" s="98" t="s">
        <v>227</v>
      </c>
      <c r="B11" s="79" t="s">
        <v>149</v>
      </c>
      <c r="C11" s="79" t="s">
        <v>549</v>
      </c>
      <c r="D11" s="106"/>
      <c r="E11" s="106"/>
      <c r="F11" s="106"/>
      <c r="G11" s="81"/>
      <c r="H11" s="81"/>
      <c r="I11" s="81"/>
    </row>
    <row r="12" spans="1:9" ht="12.75">
      <c r="A12" s="98" t="s">
        <v>332</v>
      </c>
      <c r="B12" s="79" t="s">
        <v>149</v>
      </c>
      <c r="C12" s="79" t="s">
        <v>550</v>
      </c>
      <c r="D12" s="106"/>
      <c r="E12" s="106"/>
      <c r="F12" s="106"/>
      <c r="G12" s="81"/>
      <c r="H12" s="81"/>
      <c r="I12" s="81"/>
    </row>
    <row r="13" spans="1:9" ht="12.75">
      <c r="A13" s="98" t="s">
        <v>333</v>
      </c>
      <c r="B13" s="79" t="s">
        <v>149</v>
      </c>
      <c r="C13" s="79" t="s">
        <v>551</v>
      </c>
      <c r="D13" s="106"/>
      <c r="E13" s="106"/>
      <c r="F13" s="106"/>
      <c r="G13" s="81"/>
      <c r="H13" s="81"/>
      <c r="I13" s="81"/>
    </row>
    <row r="14" spans="1:9" ht="12.75">
      <c r="A14" s="98" t="s">
        <v>334</v>
      </c>
      <c r="B14" s="79" t="s">
        <v>149</v>
      </c>
      <c r="C14" s="79" t="s">
        <v>552</v>
      </c>
      <c r="D14" s="106"/>
      <c r="E14" s="106"/>
      <c r="F14" s="106"/>
      <c r="G14" s="81"/>
      <c r="H14" s="81"/>
      <c r="I14" s="81"/>
    </row>
    <row r="15" spans="1:9" ht="12.75">
      <c r="A15" s="98" t="s">
        <v>553</v>
      </c>
      <c r="B15" s="79" t="s">
        <v>149</v>
      </c>
      <c r="C15" s="79" t="s">
        <v>554</v>
      </c>
      <c r="D15" s="106"/>
      <c r="E15" s="106"/>
      <c r="F15" s="106"/>
      <c r="G15" s="81"/>
      <c r="H15" s="81"/>
      <c r="I15" s="81"/>
    </row>
    <row r="16" spans="1:9" ht="25.5">
      <c r="A16" s="98" t="s">
        <v>555</v>
      </c>
      <c r="B16" s="79" t="s">
        <v>149</v>
      </c>
      <c r="C16" s="79" t="s">
        <v>556</v>
      </c>
      <c r="D16" s="106"/>
      <c r="E16" s="106"/>
      <c r="F16" s="106"/>
      <c r="G16" s="81"/>
      <c r="H16" s="81"/>
      <c r="I16" s="81"/>
    </row>
    <row r="17" spans="1:9" ht="12.75">
      <c r="A17" s="98" t="s">
        <v>337</v>
      </c>
      <c r="B17" s="79" t="s">
        <v>149</v>
      </c>
      <c r="C17" s="79" t="s">
        <v>557</v>
      </c>
      <c r="D17" s="106"/>
      <c r="E17" s="106"/>
      <c r="F17" s="106"/>
      <c r="G17" s="81"/>
      <c r="H17" s="81"/>
      <c r="I17" s="81"/>
    </row>
    <row r="18" spans="1:9" ht="12.75">
      <c r="A18" s="98" t="s">
        <v>338</v>
      </c>
      <c r="B18" s="79" t="s">
        <v>149</v>
      </c>
      <c r="C18" s="79" t="s">
        <v>558</v>
      </c>
      <c r="D18" s="106"/>
      <c r="E18" s="106"/>
      <c r="F18" s="106"/>
      <c r="G18" s="81"/>
      <c r="H18" s="81"/>
      <c r="I18" s="81"/>
    </row>
    <row r="19" spans="1:9" ht="12.75">
      <c r="A19" s="98" t="s">
        <v>339</v>
      </c>
      <c r="B19" s="79" t="s">
        <v>149</v>
      </c>
      <c r="C19" s="79" t="s">
        <v>559</v>
      </c>
      <c r="D19" s="106"/>
      <c r="E19" s="106"/>
      <c r="F19" s="106"/>
      <c r="G19" s="81"/>
      <c r="H19" s="81"/>
      <c r="I19" s="81"/>
    </row>
    <row r="20" spans="1:9" ht="12.75">
      <c r="A20" s="98" t="s">
        <v>340</v>
      </c>
      <c r="B20" s="79" t="s">
        <v>149</v>
      </c>
      <c r="C20" s="79" t="s">
        <v>560</v>
      </c>
      <c r="D20" s="106"/>
      <c r="E20" s="106"/>
      <c r="F20" s="106"/>
      <c r="G20" s="81"/>
      <c r="H20" s="81"/>
      <c r="I20" s="81"/>
    </row>
    <row r="21" spans="1:9" ht="12.75">
      <c r="A21" s="98" t="s">
        <v>150</v>
      </c>
      <c r="B21" s="79" t="s">
        <v>149</v>
      </c>
      <c r="C21" s="79" t="s">
        <v>561</v>
      </c>
      <c r="D21" s="106"/>
      <c r="E21" s="106"/>
      <c r="F21" s="106"/>
      <c r="G21" s="81"/>
      <c r="H21" s="81"/>
      <c r="I21" s="81"/>
    </row>
    <row r="22" spans="1:9" ht="12.75">
      <c r="A22" s="98" t="s">
        <v>341</v>
      </c>
      <c r="B22" s="79" t="s">
        <v>149</v>
      </c>
      <c r="C22" s="79" t="s">
        <v>562</v>
      </c>
      <c r="D22" s="106"/>
      <c r="E22" s="106"/>
      <c r="F22" s="106"/>
      <c r="G22" s="81"/>
      <c r="H22" s="81"/>
      <c r="I22" s="81"/>
    </row>
    <row r="23" spans="1:9" ht="12.75">
      <c r="A23" s="98" t="s">
        <v>342</v>
      </c>
      <c r="B23" s="79" t="s">
        <v>149</v>
      </c>
      <c r="C23" s="79" t="s">
        <v>563</v>
      </c>
      <c r="D23" s="106"/>
      <c r="E23" s="106"/>
      <c r="F23" s="106"/>
      <c r="G23" s="81"/>
      <c r="H23" s="81"/>
      <c r="I23" s="81"/>
    </row>
    <row r="24" spans="1:9" ht="12.75">
      <c r="A24" s="98" t="s">
        <v>343</v>
      </c>
      <c r="B24" s="79" t="s">
        <v>149</v>
      </c>
      <c r="C24" s="79" t="s">
        <v>564</v>
      </c>
      <c r="D24" s="106"/>
      <c r="E24" s="106"/>
      <c r="F24" s="106"/>
      <c r="G24" s="81"/>
      <c r="H24" s="81"/>
      <c r="I24" s="81"/>
    </row>
    <row r="25" spans="1:9" ht="12.75">
      <c r="A25" s="98" t="s">
        <v>344</v>
      </c>
      <c r="B25" s="79" t="s">
        <v>151</v>
      </c>
      <c r="C25" s="79" t="s">
        <v>565</v>
      </c>
      <c r="D25" s="106"/>
      <c r="E25" s="106"/>
      <c r="F25" s="106"/>
      <c r="G25" s="81"/>
      <c r="H25" s="81"/>
      <c r="I25" s="81"/>
    </row>
    <row r="26" spans="1:9" ht="12.75">
      <c r="A26" s="98" t="s">
        <v>345</v>
      </c>
      <c r="B26" s="79" t="s">
        <v>151</v>
      </c>
      <c r="C26" s="79" t="s">
        <v>566</v>
      </c>
      <c r="D26" s="106"/>
      <c r="E26" s="106"/>
      <c r="F26" s="106"/>
      <c r="G26" s="81"/>
      <c r="H26" s="81"/>
      <c r="I26" s="81"/>
    </row>
    <row r="27" spans="1:9" ht="12.75">
      <c r="A27" s="98" t="s">
        <v>277</v>
      </c>
      <c r="B27" s="79" t="s">
        <v>149</v>
      </c>
      <c r="C27" s="79" t="s">
        <v>567</v>
      </c>
      <c r="D27" s="106"/>
      <c r="E27" s="106"/>
      <c r="F27" s="106"/>
      <c r="G27" s="81"/>
      <c r="H27" s="81"/>
      <c r="I27" s="81"/>
    </row>
    <row r="28" spans="1:9" ht="12.75">
      <c r="A28" s="98" t="s">
        <v>278</v>
      </c>
      <c r="B28" s="79" t="s">
        <v>149</v>
      </c>
      <c r="C28" s="79" t="s">
        <v>568</v>
      </c>
      <c r="D28" s="106"/>
      <c r="E28" s="106"/>
      <c r="F28" s="106"/>
      <c r="G28" s="81"/>
      <c r="H28" s="81"/>
      <c r="I28" s="81"/>
    </row>
    <row r="29" spans="1:9" ht="12.75">
      <c r="A29" s="98" t="s">
        <v>279</v>
      </c>
      <c r="B29" s="79" t="s">
        <v>149</v>
      </c>
      <c r="C29" s="79" t="s">
        <v>569</v>
      </c>
      <c r="D29" s="106"/>
      <c r="E29" s="106"/>
      <c r="F29" s="106"/>
      <c r="G29" s="81"/>
      <c r="H29" s="81"/>
      <c r="I29" s="81"/>
    </row>
    <row r="30" spans="1:9" ht="12.75">
      <c r="A30" s="98" t="s">
        <v>280</v>
      </c>
      <c r="B30" s="79" t="s">
        <v>149</v>
      </c>
      <c r="C30" s="79" t="s">
        <v>570</v>
      </c>
      <c r="D30" s="106"/>
      <c r="E30" s="106"/>
      <c r="F30" s="106"/>
      <c r="G30" s="81"/>
      <c r="H30" s="81"/>
      <c r="I30" s="81"/>
    </row>
    <row r="31" spans="1:9" ht="12.75">
      <c r="A31" s="98" t="s">
        <v>152</v>
      </c>
      <c r="B31" s="79" t="s">
        <v>149</v>
      </c>
      <c r="C31" s="79" t="s">
        <v>571</v>
      </c>
      <c r="D31" s="106"/>
      <c r="E31" s="106"/>
      <c r="F31" s="106"/>
      <c r="G31" s="81"/>
      <c r="H31" s="81"/>
      <c r="I31" s="81"/>
    </row>
    <row r="32" spans="1:9" ht="12.75">
      <c r="A32" s="98" t="s">
        <v>153</v>
      </c>
      <c r="B32" s="79" t="s">
        <v>149</v>
      </c>
      <c r="C32" s="79" t="s">
        <v>572</v>
      </c>
      <c r="D32" s="106"/>
      <c r="E32" s="106"/>
      <c r="F32" s="106"/>
      <c r="G32" s="81"/>
      <c r="H32" s="81"/>
      <c r="I32" s="81"/>
    </row>
    <row r="33" spans="1:9" ht="12.75">
      <c r="A33" s="98" t="s">
        <v>154</v>
      </c>
      <c r="B33" s="79" t="s">
        <v>149</v>
      </c>
      <c r="C33" s="79" t="s">
        <v>573</v>
      </c>
      <c r="D33" s="106"/>
      <c r="E33" s="106"/>
      <c r="F33" s="106"/>
      <c r="G33" s="81"/>
      <c r="H33" s="81"/>
      <c r="I33" s="81"/>
    </row>
    <row r="34" spans="1:9" ht="12.75">
      <c r="A34" s="98" t="s">
        <v>155</v>
      </c>
      <c r="B34" s="79" t="s">
        <v>149</v>
      </c>
      <c r="C34" s="79" t="s">
        <v>574</v>
      </c>
      <c r="D34" s="106"/>
      <c r="E34" s="106"/>
      <c r="F34" s="106"/>
      <c r="G34" s="81"/>
      <c r="H34" s="81"/>
      <c r="I34" s="81"/>
    </row>
    <row r="35" spans="1:9" ht="12.75">
      <c r="A35" s="98" t="s">
        <v>156</v>
      </c>
      <c r="B35" s="79" t="s">
        <v>149</v>
      </c>
      <c r="C35" s="79" t="s">
        <v>575</v>
      </c>
      <c r="D35" s="106"/>
      <c r="E35" s="106"/>
      <c r="F35" s="106"/>
      <c r="G35" s="81"/>
      <c r="H35" s="81"/>
      <c r="I35" s="81"/>
    </row>
    <row r="36" spans="1:9" ht="12.75">
      <c r="A36" s="98" t="s">
        <v>157</v>
      </c>
      <c r="B36" s="79" t="s">
        <v>149</v>
      </c>
      <c r="C36" s="79" t="s">
        <v>576</v>
      </c>
      <c r="D36" s="106"/>
      <c r="E36" s="106"/>
      <c r="F36" s="106"/>
      <c r="G36" s="81"/>
      <c r="H36" s="81"/>
      <c r="I36" s="81"/>
    </row>
    <row r="37" spans="1:9" ht="12.75">
      <c r="A37" s="98" t="s">
        <v>158</v>
      </c>
      <c r="B37" s="79" t="s">
        <v>149</v>
      </c>
      <c r="C37" s="79" t="s">
        <v>577</v>
      </c>
      <c r="D37" s="106"/>
      <c r="E37" s="106"/>
      <c r="F37" s="106"/>
      <c r="G37" s="81"/>
      <c r="H37" s="81"/>
      <c r="I37" s="81"/>
    </row>
    <row r="38" spans="1:9" ht="12.75">
      <c r="A38" s="98" t="s">
        <v>159</v>
      </c>
      <c r="B38" s="79" t="s">
        <v>160</v>
      </c>
      <c r="C38" s="79" t="s">
        <v>578</v>
      </c>
      <c r="D38" s="106"/>
      <c r="E38" s="106"/>
      <c r="F38" s="106"/>
      <c r="G38" s="81"/>
      <c r="H38" s="81"/>
      <c r="I38" s="81"/>
    </row>
    <row r="39" spans="1:9" ht="12.75">
      <c r="A39" s="98" t="s">
        <v>161</v>
      </c>
      <c r="B39" s="79" t="s">
        <v>160</v>
      </c>
      <c r="C39" s="79" t="s">
        <v>579</v>
      </c>
      <c r="D39" s="106"/>
      <c r="E39" s="106"/>
      <c r="F39" s="106"/>
      <c r="G39" s="81"/>
      <c r="H39" s="81"/>
      <c r="I39" s="81"/>
    </row>
    <row r="40" spans="1:9" ht="12.75">
      <c r="A40" s="98" t="s">
        <v>346</v>
      </c>
      <c r="B40" s="79" t="s">
        <v>149</v>
      </c>
      <c r="C40" s="79" t="s">
        <v>580</v>
      </c>
      <c r="D40" s="106"/>
      <c r="E40" s="106"/>
      <c r="F40" s="106"/>
      <c r="G40" s="81"/>
      <c r="H40" s="81"/>
      <c r="I40" s="81"/>
    </row>
    <row r="41" spans="1:9" ht="12.75">
      <c r="A41" s="98" t="s">
        <v>347</v>
      </c>
      <c r="B41" s="79" t="s">
        <v>149</v>
      </c>
      <c r="C41" s="79" t="s">
        <v>581</v>
      </c>
      <c r="D41" s="106"/>
      <c r="E41" s="106"/>
      <c r="F41" s="106"/>
      <c r="G41" s="81"/>
      <c r="H41" s="81"/>
      <c r="I41" s="81"/>
    </row>
    <row r="42" spans="1:9" ht="12.75">
      <c r="A42" s="98" t="s">
        <v>162</v>
      </c>
      <c r="B42" s="79" t="s">
        <v>149</v>
      </c>
      <c r="C42" s="79" t="s">
        <v>582</v>
      </c>
      <c r="D42" s="106"/>
      <c r="E42" s="106"/>
      <c r="F42" s="106"/>
      <c r="G42" s="81"/>
      <c r="H42" s="81"/>
      <c r="I42" s="81"/>
    </row>
    <row r="43" spans="1:9" ht="12.75">
      <c r="A43" s="98" t="s">
        <v>163</v>
      </c>
      <c r="B43" s="79" t="s">
        <v>149</v>
      </c>
      <c r="C43" s="79" t="s">
        <v>583</v>
      </c>
      <c r="D43" s="106"/>
      <c r="E43" s="106"/>
      <c r="F43" s="106"/>
      <c r="G43" s="81"/>
      <c r="H43" s="81"/>
      <c r="I43" s="81"/>
    </row>
    <row r="44" spans="1:9" ht="12.75">
      <c r="A44" s="98" t="s">
        <v>242</v>
      </c>
      <c r="B44" s="79" t="s">
        <v>149</v>
      </c>
      <c r="C44" s="79" t="s">
        <v>584</v>
      </c>
      <c r="D44" s="106"/>
      <c r="E44" s="106"/>
      <c r="F44" s="106"/>
      <c r="G44" s="81"/>
      <c r="H44" s="81"/>
      <c r="I44" s="81"/>
    </row>
    <row r="45" spans="1:9" ht="12.75">
      <c r="A45" s="98" t="s">
        <v>243</v>
      </c>
      <c r="B45" s="79" t="s">
        <v>149</v>
      </c>
      <c r="C45" s="79" t="s">
        <v>585</v>
      </c>
      <c r="D45" s="106"/>
      <c r="E45" s="106"/>
      <c r="F45" s="106"/>
      <c r="G45" s="81"/>
      <c r="H45" s="81"/>
      <c r="I45" s="81"/>
    </row>
    <row r="46" spans="1:9" ht="12.75">
      <c r="A46" s="98" t="s">
        <v>164</v>
      </c>
      <c r="B46" s="79" t="s">
        <v>149</v>
      </c>
      <c r="C46" s="79" t="s">
        <v>586</v>
      </c>
      <c r="D46" s="106"/>
      <c r="E46" s="106"/>
      <c r="F46" s="106"/>
      <c r="G46" s="81"/>
      <c r="H46" s="81"/>
      <c r="I46" s="81"/>
    </row>
    <row r="47" spans="1:9" ht="12.75">
      <c r="A47" s="98" t="s">
        <v>165</v>
      </c>
      <c r="B47" s="79" t="s">
        <v>149</v>
      </c>
      <c r="C47" s="79" t="s">
        <v>587</v>
      </c>
      <c r="D47" s="106"/>
      <c r="E47" s="106"/>
      <c r="F47" s="106"/>
      <c r="G47" s="81"/>
      <c r="H47" s="81"/>
      <c r="I47" s="81"/>
    </row>
    <row r="48" spans="1:9" ht="12.75">
      <c r="A48" s="98" t="s">
        <v>166</v>
      </c>
      <c r="B48" s="79" t="s">
        <v>149</v>
      </c>
      <c r="C48" s="79" t="s">
        <v>588</v>
      </c>
      <c r="D48" s="106"/>
      <c r="E48" s="106"/>
      <c r="F48" s="106"/>
      <c r="G48" s="81"/>
      <c r="H48" s="81"/>
      <c r="I48" s="81"/>
    </row>
    <row r="49" spans="1:9" ht="12.75">
      <c r="A49" s="98" t="s">
        <v>167</v>
      </c>
      <c r="B49" s="79" t="s">
        <v>149</v>
      </c>
      <c r="C49" s="79" t="s">
        <v>589</v>
      </c>
      <c r="D49" s="106"/>
      <c r="E49" s="106"/>
      <c r="F49" s="106"/>
      <c r="G49" s="81"/>
      <c r="H49" s="81"/>
      <c r="I49" s="81"/>
    </row>
    <row r="50" spans="1:9" ht="12.75">
      <c r="A50" s="98" t="s">
        <v>244</v>
      </c>
      <c r="B50" s="79" t="s">
        <v>149</v>
      </c>
      <c r="C50" s="79" t="s">
        <v>590</v>
      </c>
      <c r="D50" s="106"/>
      <c r="E50" s="106"/>
      <c r="F50" s="106"/>
      <c r="G50" s="81"/>
      <c r="H50" s="81"/>
      <c r="I50" s="81"/>
    </row>
    <row r="51" spans="1:9" ht="12.75">
      <c r="A51" s="98" t="s">
        <v>245</v>
      </c>
      <c r="B51" s="79" t="s">
        <v>149</v>
      </c>
      <c r="C51" s="79" t="s">
        <v>591</v>
      </c>
      <c r="D51" s="106"/>
      <c r="E51" s="106"/>
      <c r="F51" s="106"/>
      <c r="G51" s="81"/>
      <c r="H51" s="81"/>
      <c r="I51" s="81"/>
    </row>
    <row r="52" spans="1:9" ht="12.75">
      <c r="A52" s="98" t="s">
        <v>348</v>
      </c>
      <c r="B52" s="79" t="s">
        <v>149</v>
      </c>
      <c r="C52" s="79" t="s">
        <v>592</v>
      </c>
      <c r="D52" s="106"/>
      <c r="E52" s="106"/>
      <c r="F52" s="106"/>
      <c r="G52" s="81"/>
      <c r="H52" s="81"/>
      <c r="I52" s="81"/>
    </row>
    <row r="53" spans="1:9" ht="12.75">
      <c r="A53" s="98" t="s">
        <v>246</v>
      </c>
      <c r="B53" s="79" t="s">
        <v>149</v>
      </c>
      <c r="C53" s="79" t="s">
        <v>593</v>
      </c>
      <c r="D53" s="106"/>
      <c r="E53" s="106"/>
      <c r="F53" s="106"/>
      <c r="G53" s="81"/>
      <c r="H53" s="81"/>
      <c r="I53" s="81"/>
    </row>
    <row r="54" spans="1:9" ht="12.75">
      <c r="A54" s="98" t="s">
        <v>349</v>
      </c>
      <c r="B54" s="79" t="s">
        <v>149</v>
      </c>
      <c r="C54" s="79" t="s">
        <v>594</v>
      </c>
      <c r="D54" s="106"/>
      <c r="E54" s="106"/>
      <c r="F54" s="106"/>
      <c r="G54" s="81"/>
      <c r="H54" s="81"/>
      <c r="I54" s="81"/>
    </row>
    <row r="55" spans="1:9" ht="12.75">
      <c r="A55" s="98" t="s">
        <v>247</v>
      </c>
      <c r="B55" s="79" t="s">
        <v>149</v>
      </c>
      <c r="C55" s="79" t="s">
        <v>595</v>
      </c>
      <c r="D55" s="106"/>
      <c r="E55" s="106"/>
      <c r="F55" s="106"/>
      <c r="G55" s="81"/>
      <c r="H55" s="81"/>
      <c r="I55" s="81"/>
    </row>
    <row r="56" spans="1:9" ht="12.75">
      <c r="A56" s="98" t="s">
        <v>248</v>
      </c>
      <c r="B56" s="79" t="s">
        <v>149</v>
      </c>
      <c r="C56" s="79" t="s">
        <v>596</v>
      </c>
      <c r="D56" s="106"/>
      <c r="E56" s="106"/>
      <c r="F56" s="106"/>
      <c r="G56" s="81"/>
      <c r="H56" s="81"/>
      <c r="I56" s="81"/>
    </row>
    <row r="57" spans="1:9" ht="12.75">
      <c r="A57" s="98" t="s">
        <v>350</v>
      </c>
      <c r="B57" s="79" t="s">
        <v>149</v>
      </c>
      <c r="C57" s="79" t="s">
        <v>597</v>
      </c>
      <c r="D57" s="106"/>
      <c r="E57" s="106"/>
      <c r="F57" s="106"/>
      <c r="G57" s="81"/>
      <c r="H57" s="81"/>
      <c r="I57" s="81"/>
    </row>
    <row r="58" spans="1:9" ht="12.75">
      <c r="A58" s="98" t="s">
        <v>281</v>
      </c>
      <c r="B58" s="79" t="s">
        <v>149</v>
      </c>
      <c r="C58" s="79" t="s">
        <v>598</v>
      </c>
      <c r="D58" s="106"/>
      <c r="E58" s="106"/>
      <c r="F58" s="106"/>
      <c r="G58" s="81"/>
      <c r="H58" s="81"/>
      <c r="I58" s="81"/>
    </row>
    <row r="59" spans="1:9" ht="12.75">
      <c r="A59" s="98" t="s">
        <v>168</v>
      </c>
      <c r="B59" s="79" t="s">
        <v>149</v>
      </c>
      <c r="C59" s="79" t="s">
        <v>599</v>
      </c>
      <c r="D59" s="106"/>
      <c r="E59" s="106"/>
      <c r="F59" s="106"/>
      <c r="G59" s="81"/>
      <c r="H59" s="81"/>
      <c r="I59" s="81"/>
    </row>
    <row r="60" spans="1:9" ht="12.75">
      <c r="A60" s="98" t="s">
        <v>249</v>
      </c>
      <c r="B60" s="79" t="s">
        <v>149</v>
      </c>
      <c r="C60" s="79" t="s">
        <v>600</v>
      </c>
      <c r="D60" s="106"/>
      <c r="E60" s="106"/>
      <c r="F60" s="106"/>
      <c r="G60" s="81"/>
      <c r="H60" s="81"/>
      <c r="I60" s="81"/>
    </row>
    <row r="61" spans="1:9" ht="12.75">
      <c r="A61" s="98" t="s">
        <v>169</v>
      </c>
      <c r="B61" s="79" t="s">
        <v>149</v>
      </c>
      <c r="C61" s="79" t="s">
        <v>601</v>
      </c>
      <c r="D61" s="106"/>
      <c r="E61" s="106"/>
      <c r="F61" s="106"/>
      <c r="G61" s="81"/>
      <c r="H61" s="81"/>
      <c r="I61" s="81"/>
    </row>
    <row r="62" spans="1:9" ht="12.75">
      <c r="A62" s="98" t="s">
        <v>170</v>
      </c>
      <c r="B62" s="79" t="s">
        <v>149</v>
      </c>
      <c r="C62" s="79" t="s">
        <v>602</v>
      </c>
      <c r="D62" s="106"/>
      <c r="E62" s="106"/>
      <c r="F62" s="106"/>
      <c r="G62" s="81"/>
      <c r="H62" s="81"/>
      <c r="I62" s="81"/>
    </row>
    <row r="63" spans="1:9" ht="12.75">
      <c r="A63" s="98" t="s">
        <v>351</v>
      </c>
      <c r="B63" s="79" t="s">
        <v>171</v>
      </c>
      <c r="C63" s="79" t="s">
        <v>603</v>
      </c>
      <c r="D63" s="106"/>
      <c r="E63" s="106"/>
      <c r="F63" s="106"/>
      <c r="G63" s="81"/>
      <c r="H63" s="81"/>
      <c r="I63" s="81"/>
    </row>
    <row r="64" spans="1:9" ht="12.75">
      <c r="A64" s="98" t="s">
        <v>352</v>
      </c>
      <c r="B64" s="79" t="s">
        <v>171</v>
      </c>
      <c r="C64" s="79" t="s">
        <v>604</v>
      </c>
      <c r="D64" s="106"/>
      <c r="E64" s="106"/>
      <c r="F64" s="106"/>
      <c r="G64" s="81"/>
      <c r="H64" s="81"/>
      <c r="I64" s="81"/>
    </row>
    <row r="65" spans="1:9" ht="12.75">
      <c r="A65" s="98" t="s">
        <v>353</v>
      </c>
      <c r="B65" s="79" t="s">
        <v>171</v>
      </c>
      <c r="C65" s="79" t="s">
        <v>605</v>
      </c>
      <c r="D65" s="106"/>
      <c r="E65" s="106"/>
      <c r="F65" s="106"/>
      <c r="G65" s="81"/>
      <c r="H65" s="81"/>
      <c r="I65" s="81"/>
    </row>
    <row r="66" spans="1:9" ht="12.75">
      <c r="A66" s="98" t="s">
        <v>354</v>
      </c>
      <c r="B66" s="79" t="s">
        <v>149</v>
      </c>
      <c r="C66" s="79" t="s">
        <v>606</v>
      </c>
      <c r="D66" s="106"/>
      <c r="E66" s="106"/>
      <c r="F66" s="106"/>
      <c r="G66" s="81"/>
      <c r="H66" s="81"/>
      <c r="I66" s="81"/>
    </row>
    <row r="67" spans="1:9" ht="12.75">
      <c r="A67" s="98" t="s">
        <v>355</v>
      </c>
      <c r="B67" s="79" t="s">
        <v>149</v>
      </c>
      <c r="C67" s="79" t="s">
        <v>607</v>
      </c>
      <c r="D67" s="106"/>
      <c r="E67" s="106"/>
      <c r="F67" s="106"/>
      <c r="G67" s="81"/>
      <c r="H67" s="81"/>
      <c r="I67" s="81"/>
    </row>
    <row r="68" spans="1:9" ht="12.75">
      <c r="A68" s="98" t="s">
        <v>172</v>
      </c>
      <c r="B68" s="79" t="s">
        <v>149</v>
      </c>
      <c r="C68" s="79" t="s">
        <v>608</v>
      </c>
      <c r="D68" s="106"/>
      <c r="E68" s="106"/>
      <c r="F68" s="106"/>
      <c r="G68" s="81"/>
      <c r="H68" s="81"/>
      <c r="I68" s="81"/>
    </row>
    <row r="69" spans="1:9" ht="12.75">
      <c r="A69" s="98" t="s">
        <v>282</v>
      </c>
      <c r="B69" s="79" t="s">
        <v>149</v>
      </c>
      <c r="C69" s="79" t="s">
        <v>609</v>
      </c>
      <c r="D69" s="106"/>
      <c r="E69" s="106"/>
      <c r="F69" s="106"/>
      <c r="G69" s="81"/>
      <c r="H69" s="81"/>
      <c r="I69" s="81"/>
    </row>
    <row r="70" spans="1:9" ht="12.75">
      <c r="A70" s="98" t="s">
        <v>228</v>
      </c>
      <c r="B70" s="79" t="s">
        <v>149</v>
      </c>
      <c r="C70" s="79" t="s">
        <v>610</v>
      </c>
      <c r="D70" s="106"/>
      <c r="E70" s="106"/>
      <c r="F70" s="106"/>
      <c r="G70" s="81"/>
      <c r="H70" s="81"/>
      <c r="I70" s="81"/>
    </row>
    <row r="71" spans="1:9" ht="12.75">
      <c r="A71" s="98" t="s">
        <v>173</v>
      </c>
      <c r="B71" s="79" t="s">
        <v>149</v>
      </c>
      <c r="C71" s="79" t="s">
        <v>611</v>
      </c>
      <c r="D71" s="106"/>
      <c r="E71" s="106"/>
      <c r="F71" s="106"/>
      <c r="G71" s="81"/>
      <c r="H71" s="81"/>
      <c r="I71" s="81"/>
    </row>
    <row r="72" spans="1:9" ht="12.75">
      <c r="A72" s="98" t="s">
        <v>250</v>
      </c>
      <c r="B72" s="79" t="s">
        <v>149</v>
      </c>
      <c r="C72" s="79" t="s">
        <v>612</v>
      </c>
      <c r="D72" s="106"/>
      <c r="E72" s="106"/>
      <c r="F72" s="106"/>
      <c r="G72" s="81"/>
      <c r="H72" s="81"/>
      <c r="I72" s="81"/>
    </row>
    <row r="73" spans="1:9" ht="12.75">
      <c r="A73" s="98" t="s">
        <v>174</v>
      </c>
      <c r="B73" s="79" t="s">
        <v>149</v>
      </c>
      <c r="C73" s="79" t="s">
        <v>613</v>
      </c>
      <c r="D73" s="106"/>
      <c r="E73" s="106"/>
      <c r="F73" s="106"/>
      <c r="G73" s="81"/>
      <c r="H73" s="81"/>
      <c r="I73" s="81"/>
    </row>
    <row r="74" spans="1:9" ht="12.75">
      <c r="A74" s="98" t="s">
        <v>283</v>
      </c>
      <c r="B74" s="79" t="s">
        <v>149</v>
      </c>
      <c r="C74" s="79" t="s">
        <v>614</v>
      </c>
      <c r="D74" s="106"/>
      <c r="E74" s="106"/>
      <c r="F74" s="106"/>
      <c r="G74" s="81"/>
      <c r="H74" s="81"/>
      <c r="I74" s="81"/>
    </row>
    <row r="75" spans="1:9" ht="12.75">
      <c r="A75" s="98" t="s">
        <v>284</v>
      </c>
      <c r="B75" s="79" t="s">
        <v>149</v>
      </c>
      <c r="C75" s="79" t="s">
        <v>615</v>
      </c>
      <c r="D75" s="106"/>
      <c r="E75" s="106"/>
      <c r="F75" s="106"/>
      <c r="G75" s="81"/>
      <c r="H75" s="81"/>
      <c r="I75" s="81"/>
    </row>
    <row r="76" spans="1:9" ht="12.75">
      <c r="A76" s="98" t="s">
        <v>251</v>
      </c>
      <c r="B76" s="79" t="s">
        <v>149</v>
      </c>
      <c r="C76" s="79" t="s">
        <v>616</v>
      </c>
      <c r="D76" s="106"/>
      <c r="E76" s="106"/>
      <c r="F76" s="106"/>
      <c r="G76" s="81"/>
      <c r="H76" s="81"/>
      <c r="I76" s="81"/>
    </row>
    <row r="77" spans="1:9" ht="12.75">
      <c r="A77" s="98" t="s">
        <v>252</v>
      </c>
      <c r="B77" s="79" t="s">
        <v>149</v>
      </c>
      <c r="C77" s="79" t="s">
        <v>617</v>
      </c>
      <c r="D77" s="106"/>
      <c r="E77" s="106"/>
      <c r="F77" s="106"/>
      <c r="G77" s="81"/>
      <c r="H77" s="81"/>
      <c r="I77" s="81"/>
    </row>
    <row r="78" spans="1:9" ht="12.75">
      <c r="A78" s="98" t="s">
        <v>175</v>
      </c>
      <c r="B78" s="79" t="s">
        <v>149</v>
      </c>
      <c r="C78" s="79" t="s">
        <v>618</v>
      </c>
      <c r="D78" s="106"/>
      <c r="E78" s="106"/>
      <c r="F78" s="106"/>
      <c r="G78" s="81"/>
      <c r="H78" s="81"/>
      <c r="I78" s="81"/>
    </row>
    <row r="79" spans="1:9" ht="12.75">
      <c r="A79" s="98" t="s">
        <v>176</v>
      </c>
      <c r="B79" s="79" t="s">
        <v>149</v>
      </c>
      <c r="C79" s="79" t="s">
        <v>619</v>
      </c>
      <c r="D79" s="106"/>
      <c r="E79" s="106"/>
      <c r="F79" s="106"/>
      <c r="G79" s="81"/>
      <c r="H79" s="81"/>
      <c r="I79" s="81"/>
    </row>
    <row r="80" spans="1:9" ht="12.75">
      <c r="A80" s="98" t="s">
        <v>253</v>
      </c>
      <c r="B80" s="79" t="s">
        <v>149</v>
      </c>
      <c r="C80" s="79" t="s">
        <v>620</v>
      </c>
      <c r="D80" s="106"/>
      <c r="E80" s="106"/>
      <c r="F80" s="106"/>
      <c r="G80" s="81"/>
      <c r="H80" s="81"/>
      <c r="I80" s="81"/>
    </row>
    <row r="81" spans="1:9" ht="12.75">
      <c r="A81" s="98" t="s">
        <v>177</v>
      </c>
      <c r="B81" s="79" t="s">
        <v>149</v>
      </c>
      <c r="C81" s="79" t="s">
        <v>621</v>
      </c>
      <c r="D81" s="106"/>
      <c r="E81" s="106"/>
      <c r="F81" s="106"/>
      <c r="G81" s="81"/>
      <c r="H81" s="81"/>
      <c r="I81" s="81"/>
    </row>
    <row r="82" spans="1:9" ht="12.75">
      <c r="A82" s="98" t="s">
        <v>178</v>
      </c>
      <c r="B82" s="79" t="s">
        <v>149</v>
      </c>
      <c r="C82" s="79" t="s">
        <v>622</v>
      </c>
      <c r="D82" s="106"/>
      <c r="E82" s="106"/>
      <c r="F82" s="106"/>
      <c r="G82" s="81"/>
      <c r="H82" s="81"/>
      <c r="I82" s="81"/>
    </row>
    <row r="83" spans="1:9" ht="12.75">
      <c r="A83" s="98" t="s">
        <v>254</v>
      </c>
      <c r="B83" s="79" t="s">
        <v>149</v>
      </c>
      <c r="C83" s="79" t="s">
        <v>623</v>
      </c>
      <c r="D83" s="106"/>
      <c r="E83" s="106"/>
      <c r="F83" s="106"/>
      <c r="G83" s="81"/>
      <c r="H83" s="81"/>
      <c r="I83" s="81"/>
    </row>
    <row r="84" spans="1:9" ht="12.75">
      <c r="A84" s="98" t="s">
        <v>179</v>
      </c>
      <c r="B84" s="79" t="s">
        <v>149</v>
      </c>
      <c r="C84" s="79" t="s">
        <v>624</v>
      </c>
      <c r="D84" s="106"/>
      <c r="E84" s="106"/>
      <c r="F84" s="106"/>
      <c r="G84" s="81"/>
      <c r="H84" s="81"/>
      <c r="I84" s="81"/>
    </row>
    <row r="85" spans="1:9" ht="12.75">
      <c r="A85" s="98" t="s">
        <v>180</v>
      </c>
      <c r="B85" s="79" t="s">
        <v>149</v>
      </c>
      <c r="C85" s="79" t="s">
        <v>625</v>
      </c>
      <c r="D85" s="106"/>
      <c r="E85" s="106"/>
      <c r="F85" s="106"/>
      <c r="G85" s="81"/>
      <c r="H85" s="81"/>
      <c r="I85" s="81"/>
    </row>
    <row r="86" spans="1:9" ht="12.75">
      <c r="A86" s="98" t="s">
        <v>255</v>
      </c>
      <c r="B86" s="79" t="s">
        <v>149</v>
      </c>
      <c r="C86" s="79" t="s">
        <v>626</v>
      </c>
      <c r="D86" s="106"/>
      <c r="E86" s="106"/>
      <c r="F86" s="106"/>
      <c r="G86" s="81"/>
      <c r="H86" s="81"/>
      <c r="I86" s="81"/>
    </row>
    <row r="87" spans="1:9" ht="12.75">
      <c r="A87" s="98" t="s">
        <v>181</v>
      </c>
      <c r="B87" s="79" t="s">
        <v>149</v>
      </c>
      <c r="C87" s="79" t="s">
        <v>627</v>
      </c>
      <c r="D87" s="106"/>
      <c r="E87" s="106"/>
      <c r="F87" s="106"/>
      <c r="G87" s="81"/>
      <c r="H87" s="81"/>
      <c r="I87" s="81"/>
    </row>
    <row r="88" spans="1:9" ht="12.75">
      <c r="A88" s="98" t="s">
        <v>285</v>
      </c>
      <c r="B88" s="79" t="s">
        <v>149</v>
      </c>
      <c r="C88" s="79" t="s">
        <v>628</v>
      </c>
      <c r="D88" s="106"/>
      <c r="E88" s="106"/>
      <c r="F88" s="106"/>
      <c r="G88" s="81"/>
      <c r="H88" s="81"/>
      <c r="I88" s="81"/>
    </row>
    <row r="89" spans="1:9" ht="12.75">
      <c r="A89" s="98" t="s">
        <v>182</v>
      </c>
      <c r="B89" s="79" t="s">
        <v>149</v>
      </c>
      <c r="C89" s="79" t="s">
        <v>629</v>
      </c>
      <c r="D89" s="106"/>
      <c r="E89" s="106"/>
      <c r="F89" s="106"/>
      <c r="G89" s="81"/>
      <c r="H89" s="81"/>
      <c r="I89" s="81"/>
    </row>
    <row r="90" spans="1:9" ht="12.75">
      <c r="A90" s="98" t="s">
        <v>183</v>
      </c>
      <c r="B90" s="79" t="s">
        <v>149</v>
      </c>
      <c r="C90" s="79" t="s">
        <v>630</v>
      </c>
      <c r="D90" s="106"/>
      <c r="E90" s="106"/>
      <c r="F90" s="106"/>
      <c r="G90" s="81"/>
      <c r="H90" s="81"/>
      <c r="I90" s="81"/>
    </row>
    <row r="91" spans="1:9" ht="12.75">
      <c r="A91" s="98" t="s">
        <v>286</v>
      </c>
      <c r="B91" s="79" t="s">
        <v>171</v>
      </c>
      <c r="C91" s="79" t="s">
        <v>631</v>
      </c>
      <c r="D91" s="106"/>
      <c r="E91" s="106"/>
      <c r="F91" s="106"/>
      <c r="G91" s="81"/>
      <c r="H91" s="81"/>
      <c r="I91" s="81"/>
    </row>
    <row r="92" spans="1:9" ht="12.75">
      <c r="A92" s="98" t="s">
        <v>287</v>
      </c>
      <c r="B92" s="79" t="s">
        <v>171</v>
      </c>
      <c r="C92" s="79" t="s">
        <v>632</v>
      </c>
      <c r="D92" s="106"/>
      <c r="E92" s="106"/>
      <c r="F92" s="106"/>
      <c r="G92" s="81"/>
      <c r="H92" s="81"/>
      <c r="I92" s="81"/>
    </row>
    <row r="93" spans="1:9" ht="12.75">
      <c r="A93" s="98" t="s">
        <v>256</v>
      </c>
      <c r="B93" s="79" t="s">
        <v>171</v>
      </c>
      <c r="C93" s="79" t="s">
        <v>633</v>
      </c>
      <c r="D93" s="106"/>
      <c r="E93" s="106"/>
      <c r="F93" s="106"/>
      <c r="G93" s="81"/>
      <c r="H93" s="81"/>
      <c r="I93" s="81"/>
    </row>
    <row r="94" spans="1:9" ht="12.75">
      <c r="A94" s="98" t="s">
        <v>257</v>
      </c>
      <c r="B94" s="79" t="s">
        <v>171</v>
      </c>
      <c r="C94" s="79" t="s">
        <v>634</v>
      </c>
      <c r="D94" s="106"/>
      <c r="E94" s="106"/>
      <c r="F94" s="106"/>
      <c r="G94" s="81"/>
      <c r="H94" s="81"/>
      <c r="I94" s="81"/>
    </row>
    <row r="95" spans="1:9" ht="12.75">
      <c r="A95" s="98" t="s">
        <v>258</v>
      </c>
      <c r="B95" s="79" t="s">
        <v>171</v>
      </c>
      <c r="C95" s="79" t="s">
        <v>635</v>
      </c>
      <c r="D95" s="106"/>
      <c r="E95" s="106"/>
      <c r="F95" s="106"/>
      <c r="G95" s="81"/>
      <c r="H95" s="81"/>
      <c r="I95" s="81"/>
    </row>
    <row r="96" spans="1:9" ht="12.75">
      <c r="A96" s="98" t="s">
        <v>259</v>
      </c>
      <c r="B96" s="79" t="s">
        <v>171</v>
      </c>
      <c r="C96" s="79" t="s">
        <v>636</v>
      </c>
      <c r="D96" s="106"/>
      <c r="E96" s="106"/>
      <c r="F96" s="106"/>
      <c r="G96" s="81"/>
      <c r="H96" s="81"/>
      <c r="I96" s="81"/>
    </row>
    <row r="97" spans="1:9" ht="12.75">
      <c r="A97" s="98" t="s">
        <v>260</v>
      </c>
      <c r="B97" s="79" t="s">
        <v>171</v>
      </c>
      <c r="C97" s="79" t="s">
        <v>637</v>
      </c>
      <c r="D97" s="106"/>
      <c r="E97" s="106"/>
      <c r="F97" s="106"/>
      <c r="G97" s="81"/>
      <c r="H97" s="81"/>
      <c r="I97" s="81"/>
    </row>
    <row r="98" spans="1:9" ht="12.75">
      <c r="A98" s="98" t="s">
        <v>184</v>
      </c>
      <c r="B98" s="79" t="s">
        <v>171</v>
      </c>
      <c r="C98" s="79" t="s">
        <v>638</v>
      </c>
      <c r="D98" s="106"/>
      <c r="E98" s="106"/>
      <c r="F98" s="106"/>
      <c r="G98" s="81"/>
      <c r="H98" s="81"/>
      <c r="I98" s="81"/>
    </row>
    <row r="99" spans="1:9" ht="12.75">
      <c r="A99" s="98" t="s">
        <v>261</v>
      </c>
      <c r="B99" s="79" t="s">
        <v>171</v>
      </c>
      <c r="C99" s="79" t="s">
        <v>639</v>
      </c>
      <c r="D99" s="106"/>
      <c r="E99" s="106"/>
      <c r="F99" s="106"/>
      <c r="G99" s="81"/>
      <c r="H99" s="81"/>
      <c r="I99" s="81"/>
    </row>
    <row r="100" spans="1:9" ht="12.75">
      <c r="A100" s="98" t="s">
        <v>262</v>
      </c>
      <c r="B100" s="79" t="s">
        <v>171</v>
      </c>
      <c r="C100" s="79" t="s">
        <v>640</v>
      </c>
      <c r="D100" s="106"/>
      <c r="E100" s="106"/>
      <c r="F100" s="106"/>
      <c r="G100" s="81"/>
      <c r="H100" s="81"/>
      <c r="I100" s="81"/>
    </row>
    <row r="101" spans="1:9" ht="12.75">
      <c r="A101" s="98" t="s">
        <v>185</v>
      </c>
      <c r="B101" s="79" t="s">
        <v>186</v>
      </c>
      <c r="C101" s="79" t="s">
        <v>641</v>
      </c>
      <c r="D101" s="106"/>
      <c r="E101" s="106"/>
      <c r="F101" s="106"/>
      <c r="G101" s="81"/>
      <c r="H101" s="81"/>
      <c r="I101" s="81"/>
    </row>
    <row r="102" spans="1:9" ht="12.75">
      <c r="A102" s="98" t="s">
        <v>187</v>
      </c>
      <c r="B102" s="79" t="s">
        <v>186</v>
      </c>
      <c r="C102" s="79" t="s">
        <v>642</v>
      </c>
      <c r="D102" s="106"/>
      <c r="E102" s="106"/>
      <c r="F102" s="106"/>
      <c r="G102" s="81"/>
      <c r="H102" s="81"/>
      <c r="I102" s="81"/>
    </row>
    <row r="103" spans="1:9" ht="12.75">
      <c r="A103" s="98" t="s">
        <v>188</v>
      </c>
      <c r="B103" s="79" t="s">
        <v>186</v>
      </c>
      <c r="C103" s="79" t="s">
        <v>643</v>
      </c>
      <c r="D103" s="106"/>
      <c r="E103" s="106"/>
      <c r="F103" s="106"/>
      <c r="G103" s="81"/>
      <c r="H103" s="81"/>
      <c r="I103" s="81"/>
    </row>
    <row r="104" spans="1:9" ht="12.75">
      <c r="A104" s="98" t="s">
        <v>189</v>
      </c>
      <c r="B104" s="79" t="s">
        <v>186</v>
      </c>
      <c r="C104" s="79" t="s">
        <v>644</v>
      </c>
      <c r="D104" s="106"/>
      <c r="E104" s="106"/>
      <c r="F104" s="106"/>
      <c r="G104" s="81"/>
      <c r="H104" s="81"/>
      <c r="I104" s="81"/>
    </row>
    <row r="105" spans="1:9" ht="12.75">
      <c r="A105" s="98" t="s">
        <v>190</v>
      </c>
      <c r="B105" s="79" t="s">
        <v>186</v>
      </c>
      <c r="C105" s="79" t="s">
        <v>645</v>
      </c>
      <c r="D105" s="106"/>
      <c r="E105" s="106"/>
      <c r="F105" s="106"/>
      <c r="G105" s="81"/>
      <c r="H105" s="81"/>
      <c r="I105" s="81"/>
    </row>
    <row r="106" spans="1:9" ht="12.75">
      <c r="A106" s="98" t="s">
        <v>191</v>
      </c>
      <c r="B106" s="79" t="s">
        <v>171</v>
      </c>
      <c r="C106" s="79" t="s">
        <v>646</v>
      </c>
      <c r="D106" s="106"/>
      <c r="E106" s="106"/>
      <c r="F106" s="106"/>
      <c r="G106" s="81"/>
      <c r="H106" s="81"/>
      <c r="I106" s="81"/>
    </row>
    <row r="107" spans="1:9" ht="12.75">
      <c r="A107" s="98" t="s">
        <v>192</v>
      </c>
      <c r="B107" s="79" t="s">
        <v>171</v>
      </c>
      <c r="C107" s="79" t="s">
        <v>647</v>
      </c>
      <c r="D107" s="106"/>
      <c r="E107" s="106"/>
      <c r="F107" s="106"/>
      <c r="G107" s="81"/>
      <c r="H107" s="81"/>
      <c r="I107" s="81"/>
    </row>
    <row r="108" spans="1:9" ht="12.75">
      <c r="A108" s="98" t="s">
        <v>193</v>
      </c>
      <c r="B108" s="79" t="s">
        <v>149</v>
      </c>
      <c r="C108" s="79" t="s">
        <v>648</v>
      </c>
      <c r="D108" s="106"/>
      <c r="E108" s="106"/>
      <c r="F108" s="106"/>
      <c r="G108" s="81"/>
      <c r="H108" s="81"/>
      <c r="I108" s="81"/>
    </row>
    <row r="109" spans="1:9" ht="12.75">
      <c r="A109" s="98" t="s">
        <v>194</v>
      </c>
      <c r="B109" s="79" t="s">
        <v>149</v>
      </c>
      <c r="C109" s="79" t="s">
        <v>649</v>
      </c>
      <c r="D109" s="106"/>
      <c r="E109" s="106"/>
      <c r="F109" s="106"/>
      <c r="G109" s="81"/>
      <c r="H109" s="81"/>
      <c r="I109" s="81"/>
    </row>
    <row r="110" spans="1:9" ht="12.75">
      <c r="A110" s="98" t="s">
        <v>195</v>
      </c>
      <c r="B110" s="79" t="s">
        <v>171</v>
      </c>
      <c r="C110" s="79" t="s">
        <v>650</v>
      </c>
      <c r="D110" s="106"/>
      <c r="E110" s="106"/>
      <c r="F110" s="106"/>
      <c r="G110" s="81"/>
      <c r="H110" s="81"/>
      <c r="I110" s="81"/>
    </row>
    <row r="111" spans="1:9" ht="12.75">
      <c r="A111" s="98" t="s">
        <v>196</v>
      </c>
      <c r="B111" s="79" t="s">
        <v>171</v>
      </c>
      <c r="C111" s="79" t="s">
        <v>651</v>
      </c>
      <c r="D111" s="106"/>
      <c r="E111" s="106"/>
      <c r="F111" s="106"/>
      <c r="G111" s="81"/>
      <c r="H111" s="81"/>
      <c r="I111" s="81"/>
    </row>
    <row r="112" spans="1:9" ht="12.75">
      <c r="A112" s="98" t="s">
        <v>356</v>
      </c>
      <c r="B112" s="79" t="s">
        <v>171</v>
      </c>
      <c r="C112" s="79" t="s">
        <v>652</v>
      </c>
      <c r="D112" s="106"/>
      <c r="E112" s="106"/>
      <c r="F112" s="106"/>
      <c r="G112" s="81"/>
      <c r="H112" s="81"/>
      <c r="I112" s="81"/>
    </row>
    <row r="113" spans="1:9" ht="12.75">
      <c r="A113" s="98" t="s">
        <v>357</v>
      </c>
      <c r="B113" s="79" t="s">
        <v>171</v>
      </c>
      <c r="C113" s="79" t="s">
        <v>653</v>
      </c>
      <c r="D113" s="106"/>
      <c r="E113" s="106"/>
      <c r="F113" s="106"/>
      <c r="G113" s="81"/>
      <c r="H113" s="81"/>
      <c r="I113" s="81"/>
    </row>
    <row r="114" spans="1:9" ht="12.75">
      <c r="A114" s="98" t="s">
        <v>654</v>
      </c>
      <c r="B114" s="79" t="s">
        <v>361</v>
      </c>
      <c r="C114" s="79" t="s">
        <v>655</v>
      </c>
      <c r="D114" s="106"/>
      <c r="E114" s="106"/>
      <c r="F114" s="106"/>
      <c r="G114" s="81"/>
      <c r="H114" s="81"/>
      <c r="I114" s="81"/>
    </row>
    <row r="115" spans="1:9" ht="12.75">
      <c r="A115" s="98" t="s">
        <v>656</v>
      </c>
      <c r="B115" s="79" t="s">
        <v>361</v>
      </c>
      <c r="C115" s="79" t="s">
        <v>657</v>
      </c>
      <c r="D115" s="106"/>
      <c r="E115" s="106"/>
      <c r="F115" s="106"/>
      <c r="G115" s="81"/>
      <c r="H115" s="81"/>
      <c r="I115" s="81"/>
    </row>
    <row r="116" spans="1:9" ht="12.75">
      <c r="A116" s="98" t="s">
        <v>197</v>
      </c>
      <c r="B116" s="79" t="s">
        <v>149</v>
      </c>
      <c r="C116" s="79" t="s">
        <v>658</v>
      </c>
      <c r="D116" s="106"/>
      <c r="E116" s="106"/>
      <c r="F116" s="106"/>
      <c r="G116" s="81"/>
      <c r="H116" s="81"/>
      <c r="I116" s="81"/>
    </row>
    <row r="117" spans="1:9" ht="12.75">
      <c r="A117" s="98" t="s">
        <v>198</v>
      </c>
      <c r="B117" s="79" t="s">
        <v>149</v>
      </c>
      <c r="C117" s="79" t="s">
        <v>659</v>
      </c>
      <c r="D117" s="106"/>
      <c r="E117" s="106"/>
      <c r="F117" s="106"/>
      <c r="G117" s="81"/>
      <c r="H117" s="81"/>
      <c r="I117" s="81"/>
    </row>
    <row r="118" spans="1:9" ht="12.75">
      <c r="A118" s="98" t="s">
        <v>263</v>
      </c>
      <c r="B118" s="79" t="s">
        <v>149</v>
      </c>
      <c r="C118" s="79" t="s">
        <v>660</v>
      </c>
      <c r="D118" s="106"/>
      <c r="E118" s="106"/>
      <c r="F118" s="106"/>
      <c r="G118" s="81"/>
      <c r="H118" s="81"/>
      <c r="I118" s="81"/>
    </row>
    <row r="119" spans="1:9" ht="12.75">
      <c r="A119" s="98" t="s">
        <v>199</v>
      </c>
      <c r="B119" s="79" t="s">
        <v>149</v>
      </c>
      <c r="C119" s="79" t="s">
        <v>661</v>
      </c>
      <c r="D119" s="106"/>
      <c r="E119" s="106"/>
      <c r="F119" s="106"/>
      <c r="G119" s="81"/>
      <c r="H119" s="81"/>
      <c r="I119" s="81"/>
    </row>
    <row r="120" spans="1:9" ht="12.75">
      <c r="A120" s="98" t="s">
        <v>264</v>
      </c>
      <c r="B120" s="79" t="s">
        <v>149</v>
      </c>
      <c r="C120" s="79" t="s">
        <v>662</v>
      </c>
      <c r="D120" s="106"/>
      <c r="E120" s="106"/>
      <c r="F120" s="106"/>
      <c r="G120" s="81"/>
      <c r="H120" s="81"/>
      <c r="I120" s="81"/>
    </row>
    <row r="121" spans="1:9" ht="12.75">
      <c r="A121" s="98" t="s">
        <v>200</v>
      </c>
      <c r="B121" s="79" t="s">
        <v>149</v>
      </c>
      <c r="C121" s="79" t="s">
        <v>663</v>
      </c>
      <c r="D121" s="106"/>
      <c r="E121" s="106"/>
      <c r="F121" s="106"/>
      <c r="G121" s="81"/>
      <c r="H121" s="81"/>
      <c r="I121" s="81"/>
    </row>
    <row r="122" spans="1:9" ht="12.75">
      <c r="A122" s="98" t="s">
        <v>265</v>
      </c>
      <c r="B122" s="79" t="s">
        <v>149</v>
      </c>
      <c r="C122" s="79" t="s">
        <v>664</v>
      </c>
      <c r="D122" s="106"/>
      <c r="E122" s="106"/>
      <c r="F122" s="106"/>
      <c r="G122" s="81"/>
      <c r="H122" s="81"/>
      <c r="I122" s="81"/>
    </row>
    <row r="123" spans="1:9" ht="12.75">
      <c r="A123" s="98" t="s">
        <v>266</v>
      </c>
      <c r="B123" s="79" t="s">
        <v>149</v>
      </c>
      <c r="C123" s="79" t="s">
        <v>665</v>
      </c>
      <c r="D123" s="106"/>
      <c r="E123" s="106"/>
      <c r="F123" s="106"/>
      <c r="G123" s="81"/>
      <c r="H123" s="81"/>
      <c r="I123" s="81"/>
    </row>
    <row r="124" spans="1:9" ht="12.75">
      <c r="A124" s="98" t="s">
        <v>267</v>
      </c>
      <c r="B124" s="79" t="s">
        <v>149</v>
      </c>
      <c r="C124" s="79" t="s">
        <v>666</v>
      </c>
      <c r="D124" s="106"/>
      <c r="E124" s="106"/>
      <c r="F124" s="106"/>
      <c r="G124" s="81"/>
      <c r="H124" s="81"/>
      <c r="I124" s="81"/>
    </row>
    <row r="125" spans="1:9" ht="12.75">
      <c r="A125" s="98" t="s">
        <v>268</v>
      </c>
      <c r="B125" s="79" t="s">
        <v>149</v>
      </c>
      <c r="C125" s="79" t="s">
        <v>667</v>
      </c>
      <c r="D125" s="106"/>
      <c r="E125" s="106"/>
      <c r="F125" s="106"/>
      <c r="G125" s="81"/>
      <c r="H125" s="81"/>
      <c r="I125" s="81"/>
    </row>
    <row r="126" spans="1:9" ht="12.75">
      <c r="A126" s="98" t="s">
        <v>269</v>
      </c>
      <c r="B126" s="79" t="s">
        <v>149</v>
      </c>
      <c r="C126" s="79" t="s">
        <v>668</v>
      </c>
      <c r="D126" s="106"/>
      <c r="E126" s="106"/>
      <c r="F126" s="106"/>
      <c r="G126" s="81"/>
      <c r="H126" s="81"/>
      <c r="I126" s="81"/>
    </row>
    <row r="127" spans="1:9" ht="12.75">
      <c r="A127" s="98" t="s">
        <v>201</v>
      </c>
      <c r="B127" s="79" t="s">
        <v>149</v>
      </c>
      <c r="C127" s="79" t="s">
        <v>669</v>
      </c>
      <c r="D127" s="106"/>
      <c r="E127" s="106"/>
      <c r="F127" s="106"/>
      <c r="G127" s="81"/>
      <c r="H127" s="81"/>
      <c r="I127" s="81"/>
    </row>
    <row r="128" spans="1:9" ht="12.75">
      <c r="A128" s="98" t="s">
        <v>202</v>
      </c>
      <c r="B128" s="79" t="s">
        <v>149</v>
      </c>
      <c r="C128" s="79" t="s">
        <v>670</v>
      </c>
      <c r="D128" s="106"/>
      <c r="E128" s="106"/>
      <c r="F128" s="106"/>
      <c r="G128" s="81"/>
      <c r="H128" s="81"/>
      <c r="I128" s="81"/>
    </row>
    <row r="129" spans="1:9" ht="12.75">
      <c r="A129" s="98" t="s">
        <v>203</v>
      </c>
      <c r="B129" s="79" t="s">
        <v>149</v>
      </c>
      <c r="C129" s="79" t="s">
        <v>671</v>
      </c>
      <c r="D129" s="106"/>
      <c r="E129" s="106"/>
      <c r="F129" s="106"/>
      <c r="G129" s="81"/>
      <c r="H129" s="81"/>
      <c r="I129" s="81"/>
    </row>
    <row r="130" spans="1:9" ht="12.75">
      <c r="A130" s="98" t="s">
        <v>288</v>
      </c>
      <c r="B130" s="79" t="s">
        <v>149</v>
      </c>
      <c r="C130" s="79" t="s">
        <v>672</v>
      </c>
      <c r="D130" s="106"/>
      <c r="E130" s="106"/>
      <c r="F130" s="106"/>
      <c r="G130" s="81"/>
      <c r="H130" s="81"/>
      <c r="I130" s="81"/>
    </row>
    <row r="131" spans="1:9" ht="12.75">
      <c r="A131" s="98" t="s">
        <v>229</v>
      </c>
      <c r="B131" s="79" t="s">
        <v>149</v>
      </c>
      <c r="C131" s="79" t="s">
        <v>673</v>
      </c>
      <c r="D131" s="106"/>
      <c r="E131" s="106"/>
      <c r="F131" s="106"/>
      <c r="G131" s="81"/>
      <c r="H131" s="81"/>
      <c r="I131" s="81"/>
    </row>
    <row r="132" spans="1:9" ht="12.75">
      <c r="A132" s="98" t="s">
        <v>270</v>
      </c>
      <c r="B132" s="79" t="s">
        <v>149</v>
      </c>
      <c r="C132" s="79" t="s">
        <v>674</v>
      </c>
      <c r="D132" s="106"/>
      <c r="E132" s="106"/>
      <c r="F132" s="106"/>
      <c r="G132" s="81"/>
      <c r="H132" s="81"/>
      <c r="I132" s="81"/>
    </row>
    <row r="133" spans="1:9" ht="12.75">
      <c r="A133" s="98" t="s">
        <v>204</v>
      </c>
      <c r="B133" s="79" t="s">
        <v>149</v>
      </c>
      <c r="C133" s="79" t="s">
        <v>675</v>
      </c>
      <c r="D133" s="106"/>
      <c r="E133" s="106"/>
      <c r="F133" s="106"/>
      <c r="G133" s="81"/>
      <c r="H133" s="81"/>
      <c r="I133" s="81"/>
    </row>
    <row r="134" spans="1:9" ht="12.75">
      <c r="A134" s="98" t="s">
        <v>205</v>
      </c>
      <c r="B134" s="79" t="s">
        <v>149</v>
      </c>
      <c r="C134" s="79" t="s">
        <v>676</v>
      </c>
      <c r="D134" s="106"/>
      <c r="E134" s="106"/>
      <c r="F134" s="106"/>
      <c r="G134" s="81"/>
      <c r="H134" s="81"/>
      <c r="I134" s="81"/>
    </row>
    <row r="135" spans="1:9" ht="12.75">
      <c r="A135" s="98" t="s">
        <v>206</v>
      </c>
      <c r="B135" s="79" t="s">
        <v>149</v>
      </c>
      <c r="C135" s="79" t="s">
        <v>677</v>
      </c>
      <c r="D135" s="106"/>
      <c r="E135" s="106"/>
      <c r="F135" s="106"/>
      <c r="G135" s="81"/>
      <c r="H135" s="81"/>
      <c r="I135" s="81"/>
    </row>
    <row r="136" spans="1:9" ht="12.75">
      <c r="A136" s="98" t="s">
        <v>289</v>
      </c>
      <c r="B136" s="79" t="s">
        <v>149</v>
      </c>
      <c r="C136" s="79" t="s">
        <v>678</v>
      </c>
      <c r="D136" s="106"/>
      <c r="E136" s="106"/>
      <c r="F136" s="106"/>
      <c r="G136" s="81"/>
      <c r="H136" s="81"/>
      <c r="I136" s="81"/>
    </row>
    <row r="137" spans="1:9" ht="12.75">
      <c r="A137" s="98" t="s">
        <v>290</v>
      </c>
      <c r="B137" s="79" t="s">
        <v>149</v>
      </c>
      <c r="C137" s="79" t="s">
        <v>679</v>
      </c>
      <c r="D137" s="106"/>
      <c r="E137" s="106"/>
      <c r="F137" s="106"/>
      <c r="G137" s="81"/>
      <c r="H137" s="81"/>
      <c r="I137" s="81"/>
    </row>
    <row r="138" spans="1:9" ht="12.75">
      <c r="A138" s="98" t="s">
        <v>291</v>
      </c>
      <c r="B138" s="79" t="s">
        <v>149</v>
      </c>
      <c r="C138" s="79" t="s">
        <v>680</v>
      </c>
      <c r="D138" s="106"/>
      <c r="E138" s="106"/>
      <c r="F138" s="106"/>
      <c r="G138" s="81"/>
      <c r="H138" s="81"/>
      <c r="I138" s="81"/>
    </row>
    <row r="139" spans="1:9" ht="12.75">
      <c r="A139" s="98" t="s">
        <v>358</v>
      </c>
      <c r="B139" s="79" t="s">
        <v>149</v>
      </c>
      <c r="C139" s="79" t="s">
        <v>681</v>
      </c>
      <c r="D139" s="106"/>
      <c r="E139" s="106"/>
      <c r="F139" s="106"/>
      <c r="G139" s="81"/>
      <c r="H139" s="81"/>
      <c r="I139" s="81"/>
    </row>
    <row r="140" spans="1:9" ht="12.75">
      <c r="A140" s="98" t="s">
        <v>292</v>
      </c>
      <c r="B140" s="79" t="s">
        <v>149</v>
      </c>
      <c r="C140" s="79" t="s">
        <v>682</v>
      </c>
      <c r="D140" s="106"/>
      <c r="E140" s="106"/>
      <c r="F140" s="106"/>
      <c r="G140" s="81"/>
      <c r="H140" s="81"/>
      <c r="I140" s="81"/>
    </row>
    <row r="141" spans="1:9" ht="12.75">
      <c r="A141" s="98" t="s">
        <v>293</v>
      </c>
      <c r="B141" s="79" t="s">
        <v>149</v>
      </c>
      <c r="C141" s="79" t="s">
        <v>683</v>
      </c>
      <c r="D141" s="106"/>
      <c r="E141" s="106"/>
      <c r="F141" s="106"/>
      <c r="G141" s="81"/>
      <c r="H141" s="81"/>
      <c r="I141" s="81"/>
    </row>
    <row r="142" spans="1:9" ht="12.75">
      <c r="A142" s="98" t="s">
        <v>207</v>
      </c>
      <c r="B142" s="79" t="s">
        <v>149</v>
      </c>
      <c r="C142" s="79" t="s">
        <v>684</v>
      </c>
      <c r="D142" s="106"/>
      <c r="E142" s="106"/>
      <c r="F142" s="106"/>
      <c r="G142" s="81"/>
      <c r="H142" s="81"/>
      <c r="I142" s="81"/>
    </row>
    <row r="143" spans="1:9" ht="12.75">
      <c r="A143" s="98" t="s">
        <v>208</v>
      </c>
      <c r="B143" s="79" t="s">
        <v>149</v>
      </c>
      <c r="C143" s="79" t="s">
        <v>685</v>
      </c>
      <c r="D143" s="106"/>
      <c r="E143" s="106"/>
      <c r="F143" s="106"/>
      <c r="G143" s="81"/>
      <c r="H143" s="81"/>
      <c r="I143" s="81"/>
    </row>
    <row r="144" spans="1:9" ht="12.75">
      <c r="A144" s="98" t="s">
        <v>209</v>
      </c>
      <c r="B144" s="79" t="s">
        <v>149</v>
      </c>
      <c r="C144" s="79" t="s">
        <v>686</v>
      </c>
      <c r="D144" s="106"/>
      <c r="E144" s="106"/>
      <c r="F144" s="106"/>
      <c r="G144" s="81"/>
      <c r="H144" s="81"/>
      <c r="I144" s="81"/>
    </row>
    <row r="145" spans="1:9" ht="12.75">
      <c r="A145" s="98" t="s">
        <v>210</v>
      </c>
      <c r="B145" s="79" t="s">
        <v>149</v>
      </c>
      <c r="C145" s="79" t="s">
        <v>687</v>
      </c>
      <c r="D145" s="106"/>
      <c r="E145" s="106"/>
      <c r="F145" s="106"/>
      <c r="G145" s="81"/>
      <c r="H145" s="81"/>
      <c r="I145" s="81"/>
    </row>
    <row r="146" spans="1:9" ht="12.75">
      <c r="A146" s="98" t="s">
        <v>211</v>
      </c>
      <c r="B146" s="79" t="s">
        <v>149</v>
      </c>
      <c r="C146" s="79" t="s">
        <v>688</v>
      </c>
      <c r="D146" s="106"/>
      <c r="E146" s="106"/>
      <c r="F146" s="106"/>
      <c r="G146" s="81"/>
      <c r="H146" s="81"/>
      <c r="I146" s="81"/>
    </row>
    <row r="147" spans="1:9" ht="12.75">
      <c r="A147" s="98" t="s">
        <v>212</v>
      </c>
      <c r="B147" s="79" t="s">
        <v>149</v>
      </c>
      <c r="C147" s="79" t="s">
        <v>689</v>
      </c>
      <c r="D147" s="106"/>
      <c r="E147" s="106"/>
      <c r="F147" s="106"/>
      <c r="G147" s="81"/>
      <c r="H147" s="81"/>
      <c r="I147" s="81"/>
    </row>
    <row r="148" spans="1:9" ht="12.75">
      <c r="A148" s="98" t="s">
        <v>213</v>
      </c>
      <c r="B148" s="79" t="s">
        <v>214</v>
      </c>
      <c r="C148" s="79" t="s">
        <v>690</v>
      </c>
      <c r="D148" s="106"/>
      <c r="E148" s="106"/>
      <c r="F148" s="106"/>
      <c r="G148" s="81"/>
      <c r="H148" s="81"/>
      <c r="I148" s="81"/>
    </row>
    <row r="149" spans="1:9" ht="12.75">
      <c r="A149" s="98" t="s">
        <v>215</v>
      </c>
      <c r="B149" s="79" t="s">
        <v>149</v>
      </c>
      <c r="C149" s="79" t="s">
        <v>691</v>
      </c>
      <c r="D149" s="106"/>
      <c r="E149" s="106"/>
      <c r="F149" s="106"/>
      <c r="G149" s="81"/>
      <c r="H149" s="81"/>
      <c r="I149" s="81"/>
    </row>
    <row r="150" spans="1:9" ht="12.75">
      <c r="A150" s="98" t="s">
        <v>216</v>
      </c>
      <c r="B150" s="79" t="s">
        <v>149</v>
      </c>
      <c r="C150" s="79" t="s">
        <v>692</v>
      </c>
      <c r="D150" s="106"/>
      <c r="E150" s="106"/>
      <c r="F150" s="106"/>
      <c r="G150" s="81"/>
      <c r="H150" s="81"/>
      <c r="I150" s="81"/>
    </row>
    <row r="151" spans="1:9" ht="12.75">
      <c r="A151" s="98" t="s">
        <v>217</v>
      </c>
      <c r="B151" s="79" t="s">
        <v>149</v>
      </c>
      <c r="C151" s="79" t="s">
        <v>693</v>
      </c>
      <c r="D151" s="106"/>
      <c r="E151" s="106"/>
      <c r="F151" s="106"/>
      <c r="G151" s="81"/>
      <c r="H151" s="81"/>
      <c r="I151" s="81"/>
    </row>
    <row r="152" spans="1:9" ht="12.75">
      <c r="A152" s="98" t="s">
        <v>218</v>
      </c>
      <c r="B152" s="79" t="s">
        <v>149</v>
      </c>
      <c r="C152" s="79" t="s">
        <v>694</v>
      </c>
      <c r="D152" s="106"/>
      <c r="E152" s="106"/>
      <c r="F152" s="106"/>
      <c r="G152" s="81"/>
      <c r="H152" s="81"/>
      <c r="I152" s="81"/>
    </row>
    <row r="153" spans="1:9" ht="12.75">
      <c r="A153" s="98" t="s">
        <v>219</v>
      </c>
      <c r="B153" s="79" t="s">
        <v>149</v>
      </c>
      <c r="C153" s="79" t="s">
        <v>695</v>
      </c>
      <c r="D153" s="106"/>
      <c r="E153" s="106"/>
      <c r="F153" s="106"/>
      <c r="G153" s="81"/>
      <c r="H153" s="81"/>
      <c r="I153" s="81"/>
    </row>
    <row r="154" spans="1:9" ht="12.75">
      <c r="A154" s="98" t="s">
        <v>220</v>
      </c>
      <c r="B154" s="79" t="s">
        <v>149</v>
      </c>
      <c r="C154" s="79" t="s">
        <v>696</v>
      </c>
      <c r="D154" s="106"/>
      <c r="E154" s="106"/>
      <c r="F154" s="106"/>
      <c r="G154" s="81"/>
      <c r="H154" s="81"/>
      <c r="I154" s="81"/>
    </row>
    <row r="155" spans="1:9" ht="12.75">
      <c r="A155" s="98" t="s">
        <v>271</v>
      </c>
      <c r="B155" s="79" t="s">
        <v>149</v>
      </c>
      <c r="C155" s="79" t="s">
        <v>697</v>
      </c>
      <c r="D155" s="106"/>
      <c r="E155" s="106"/>
      <c r="F155" s="106"/>
      <c r="G155" s="81"/>
      <c r="H155" s="81"/>
      <c r="I155" s="81"/>
    </row>
    <row r="156" spans="1:9" ht="12.75">
      <c r="A156" s="98" t="s">
        <v>221</v>
      </c>
      <c r="B156" s="79" t="s">
        <v>149</v>
      </c>
      <c r="C156" s="79" t="s">
        <v>698</v>
      </c>
      <c r="D156" s="106"/>
      <c r="E156" s="106"/>
      <c r="F156" s="106"/>
      <c r="G156" s="81"/>
      <c r="H156" s="81"/>
      <c r="I156" s="81"/>
    </row>
    <row r="157" spans="1:9" ht="12.75">
      <c r="A157" s="98" t="s">
        <v>272</v>
      </c>
      <c r="B157" s="79" t="s">
        <v>149</v>
      </c>
      <c r="C157" s="79" t="s">
        <v>699</v>
      </c>
      <c r="D157" s="106"/>
      <c r="E157" s="106"/>
      <c r="F157" s="106"/>
      <c r="G157" s="81"/>
      <c r="H157" s="81"/>
      <c r="I157" s="81"/>
    </row>
    <row r="158" spans="1:9" ht="12.75">
      <c r="A158" s="98" t="s">
        <v>222</v>
      </c>
      <c r="B158" s="79" t="s">
        <v>223</v>
      </c>
      <c r="C158" s="79" t="s">
        <v>700</v>
      </c>
      <c r="D158" s="106"/>
      <c r="E158" s="106"/>
      <c r="F158" s="106"/>
      <c r="G158" s="81"/>
      <c r="H158" s="81"/>
      <c r="I158" s="81"/>
    </row>
    <row r="159" spans="1:9" ht="12.75">
      <c r="A159" s="98" t="s">
        <v>224</v>
      </c>
      <c r="B159" s="79" t="s">
        <v>225</v>
      </c>
      <c r="C159" s="79" t="s">
        <v>701</v>
      </c>
      <c r="D159" s="106"/>
      <c r="E159" s="106"/>
      <c r="F159" s="106"/>
      <c r="G159" s="81"/>
      <c r="H159" s="81"/>
      <c r="I159" s="81"/>
    </row>
    <row r="160" spans="1:9" ht="12.75">
      <c r="A160" s="98" t="s">
        <v>226</v>
      </c>
      <c r="B160" s="79" t="s">
        <v>225</v>
      </c>
      <c r="C160" s="79" t="s">
        <v>702</v>
      </c>
      <c r="D160" s="106"/>
      <c r="E160" s="106"/>
      <c r="F160" s="106"/>
      <c r="G160" s="81"/>
      <c r="H160" s="81"/>
      <c r="I160" s="81"/>
    </row>
    <row r="161" spans="1:9" ht="12.75">
      <c r="A161" s="98" t="s">
        <v>294</v>
      </c>
      <c r="B161" s="79" t="s">
        <v>149</v>
      </c>
      <c r="C161" s="79" t="s">
        <v>703</v>
      </c>
      <c r="D161" s="106"/>
      <c r="E161" s="106"/>
      <c r="F161" s="106"/>
      <c r="G161" s="81"/>
      <c r="H161" s="81"/>
      <c r="I161" s="81"/>
    </row>
    <row r="162" spans="1:9" ht="12.75">
      <c r="A162" s="98" t="s">
        <v>295</v>
      </c>
      <c r="B162" s="79" t="s">
        <v>149</v>
      </c>
      <c r="C162" s="79" t="s">
        <v>704</v>
      </c>
      <c r="D162" s="106"/>
      <c r="E162" s="106"/>
      <c r="F162" s="106"/>
      <c r="G162" s="81"/>
      <c r="H162" s="81"/>
      <c r="I162" s="81"/>
    </row>
    <row r="163" spans="1:9" ht="12.75">
      <c r="A163" s="98" t="s">
        <v>296</v>
      </c>
      <c r="B163" s="79" t="s">
        <v>149</v>
      </c>
      <c r="C163" s="79" t="s">
        <v>705</v>
      </c>
      <c r="D163" s="106"/>
      <c r="E163" s="106"/>
      <c r="F163" s="106"/>
      <c r="G163" s="81"/>
      <c r="H163" s="81"/>
      <c r="I163" s="81"/>
    </row>
    <row r="164" spans="1:9" ht="12.75">
      <c r="A164" s="98" t="s">
        <v>297</v>
      </c>
      <c r="B164" s="79" t="s">
        <v>149</v>
      </c>
      <c r="C164" s="79" t="s">
        <v>706</v>
      </c>
      <c r="D164" s="106"/>
      <c r="E164" s="106"/>
      <c r="F164" s="106"/>
      <c r="G164" s="81"/>
      <c r="H164" s="81"/>
      <c r="I164" s="81"/>
    </row>
    <row r="165" spans="1:9" ht="12.75">
      <c r="A165" s="98" t="s">
        <v>273</v>
      </c>
      <c r="B165" s="79" t="s">
        <v>149</v>
      </c>
      <c r="C165" s="79" t="s">
        <v>707</v>
      </c>
      <c r="D165" s="106"/>
      <c r="E165" s="106"/>
      <c r="F165" s="106"/>
      <c r="G165" s="81"/>
      <c r="H165" s="81"/>
      <c r="I165" s="81"/>
    </row>
    <row r="166" spans="1:9" ht="12.75">
      <c r="A166" s="98" t="s">
        <v>528</v>
      </c>
      <c r="B166" s="79" t="s">
        <v>149</v>
      </c>
      <c r="C166" s="79" t="s">
        <v>708</v>
      </c>
      <c r="D166" s="106"/>
      <c r="E166" s="106"/>
      <c r="F166" s="106"/>
      <c r="G166" s="81"/>
      <c r="H166" s="81"/>
      <c r="I166" s="81"/>
    </row>
    <row r="167" spans="1:9" ht="12.75">
      <c r="A167" s="98" t="s">
        <v>540</v>
      </c>
      <c r="B167" s="79" t="s">
        <v>149</v>
      </c>
      <c r="C167" s="79" t="s">
        <v>709</v>
      </c>
      <c r="D167" s="106"/>
      <c r="E167" s="106"/>
      <c r="F167" s="106"/>
      <c r="G167" s="81"/>
      <c r="H167" s="81"/>
      <c r="I167" s="81"/>
    </row>
    <row r="168" spans="1:9" ht="12.75">
      <c r="A168" s="98" t="s">
        <v>710</v>
      </c>
      <c r="B168" s="79" t="s">
        <v>711</v>
      </c>
      <c r="C168" s="79" t="s">
        <v>712</v>
      </c>
      <c r="D168" s="107">
        <f>SUM(R19366741:R19369801)</f>
        <v>0</v>
      </c>
      <c r="E168" s="107">
        <f>SUM(R19366742:R19369802)</f>
        <v>0</v>
      </c>
      <c r="F168" s="107">
        <f>SUM(R19366743:R19369803)</f>
        <v>0</v>
      </c>
      <c r="G168" s="81"/>
      <c r="H168" s="81"/>
      <c r="I168" s="81"/>
    </row>
    <row r="169" spans="4:9" ht="12.75">
      <c r="D169" s="81"/>
      <c r="E169" s="81"/>
      <c r="F169" s="81"/>
      <c r="G169" s="81"/>
      <c r="H169" s="81"/>
      <c r="I169" s="81"/>
    </row>
  </sheetData>
  <sheetProtection password="EA52" sheet="1" objects="1" selectLockedCells="1"/>
  <mergeCells count="2">
    <mergeCell ref="D5:D6"/>
    <mergeCell ref="E5:F5"/>
  </mergeCells>
  <dataValidations count="5">
    <dataValidation type="custom" allowBlank="1" showInputMessage="1" showErrorMessage="1" sqref="D8 E8 F8 D9 E9 F9 D10 E10 F10 D11 E11 F11 D12 E12 F12 D13 E13 F13 D14 E14 F14 D15 E15 F15 D16 E16 F16 D17 E17 F17 D18 E18 F18 D19 E19 F19 D20 E20 F20 D21 E21 F21 D22 E22 F22 D23 E23 F23 D24 E24 F24 D25 E25 F25 D26 E26 F26 D27 E27 F27 D28 E28 F28 D29 E29 F29 D30 E30 F30 D31 E31 F31 D32 E32 F32 D33 E33 F33 D34 E34 F34 D35 E35 F35 D36 E36 F36 D37 E37 F37 D38 E38 F38 D39 E39 F39 D40 E40 F40 D41">
      <formula1>D8*100=INT(D8*100)</formula1>
    </dataValidation>
    <dataValidation type="custom" allowBlank="1" showInputMessage="1" showErrorMessage="1" sqref="E41 F41 D42 E42 F42 D43 E43 F43 D44 E44 F44 D45 E45 F45 D46 E46 F46 D47 E47 F47 D48 E48 F48 D49 E49 F49 D50 E50 F50 D51 E51 F51 D52 E52 F52 D53 E53 F53 D54 E54 F54 D55 E55 F55 D56 E56 F56 D57 E57 F57 D58 E58 F58 D59 E59 F59 D60 E60 F60 D61 E61 F61 D62 E62 F62 D63 E63 F63 D64 E64 F64 D65 E65 F65 D66 E66 F66 D67 E67 F67 D68 E68 F68 D69 E69 F69 D70 E70 F70 D71 E71 F71 D72 E72 F72 D73 E73 F73 D74 E74">
      <formula1>D8*100=INT(D8*100)</formula1>
    </dataValidation>
    <dataValidation type="custom" allowBlank="1" showInputMessage="1" showErrorMessage="1" sqref="F74 D75 E75 F75 D76 E76 F76 D77 E77 F77 D78 E78 F78 D79 E79 F79 D80 E80 F80 D81 E81 F81 D82 E82 F82 D83 E83 F83 D84 E84 F84 D85 E85 F85 D86 E86 F86 D87 E87 F87 D88 E88 F88 D89 E89 F89 D90 E90 F90 D91 E91 F91 D92 E92 F92 D93 E93 F93 D94 E94 F94 D95 E95 F95 D96 E96 F96 D97 E97 F97 D98 E98 F98 D99 E99 F99 D100 E100 F100 D101 E101 F101 D102 E102 F102 D103 E103 F103 D104 E104 F104 D105 E105 F105 D106 E106 F106 D107 E107 F107">
      <formula1>D8*100=INT(D8*100)</formula1>
    </dataValidation>
    <dataValidation type="custom" allowBlank="1" showInputMessage="1" showErrorMessage="1" sqref="D108 E108 F108 D109 E109 F109 D110 E110 F110 D111 E111 F111 D112 E112 F112 D113 E113 F113 D114 E114 F114 D115 E115 F115 D116 E116 F116 D117 E117 F117 D118 E118 F118 D119 E119 F119 D120 E120 F120 D121 E121 F121 D122 E122 F122 D123 E123 F123 D124 E124 F124 D125 E125 F125 D126 E126 F126 D127 E127 F127 D128 E128 F128 D129 E129 F129 D130 E130 F130 D131 E131 F131 D132 E132 F132 D133 E133 F133 D134 E134 F134 D135 E135 F135 D136 E136 F136 D137 E137 F137 D138 E138 F138 D139 E139 F139 D140 E140 F140 D141">
      <formula1>D8*100=INT(D8*100)</formula1>
    </dataValidation>
    <dataValidation type="custom" allowBlank="1" showInputMessage="1" showErrorMessage="1" sqref="E141 F141 D142 E142 F142 D143 E143 F143 D144 E144 F144 D145 E145 F145 D146 E146 F146 D147 E147 F147 D148 E148 F148 D149 E149 F149 D150 E150 F150 D151 E151 F151 D152 E152 F152 D153 E153 F153 D154 E154 F154 D155 E155 F155 D156 E156 F156 D157 E157 F157 D158 E158 F158 D159 E159 F159 D160 E160 F160 D161 E161 F161 D162 E162 F162 D163 E163 F163 D164 E164 F164 D165 E165 F165 D166 E166 F166 D167 E167 F167 D168 E168 F168">
      <formula1>D8*100=INT(D8*100)</formula1>
    </dataValidation>
  </dataValidations>
  <printOptions/>
  <pageMargins left="0.7" right="0.7" top="0.75" bottom="0.75" header="0.3" footer="0.3"/>
  <pageSetup fitToHeight="20" fitToWidth="1" orientation="portrait" paperSize="9" r:id="rId1"/>
</worksheet>
</file>

<file path=xl/worksheets/sheet15.xml><?xml version="1.0" encoding="utf-8"?>
<worksheet xmlns="http://schemas.openxmlformats.org/spreadsheetml/2006/main" xmlns:r="http://schemas.openxmlformats.org/officeDocument/2006/relationships">
  <dimension ref="A1:R278"/>
  <sheetViews>
    <sheetView zoomScalePageLayoutView="0" workbookViewId="0" topLeftCell="A1">
      <selection activeCell="N1" sqref="N1"/>
    </sheetView>
  </sheetViews>
  <sheetFormatPr defaultColWidth="9.00390625" defaultRowHeight="12.75"/>
  <sheetData>
    <row r="1" spans="1:18" ht="12.75">
      <c r="A1" t="s">
        <v>1557</v>
      </c>
      <c r="B1" t="s">
        <v>1558</v>
      </c>
      <c r="C1" t="s">
        <v>37</v>
      </c>
      <c r="D1" t="s">
        <v>1559</v>
      </c>
      <c r="E1" t="s">
        <v>1560</v>
      </c>
      <c r="F1" t="s">
        <v>1561</v>
      </c>
      <c r="G1" t="s">
        <v>1562</v>
      </c>
      <c r="H1" t="s">
        <v>1563</v>
      </c>
      <c r="I1" t="s">
        <v>1564</v>
      </c>
      <c r="J1" t="s">
        <v>1565</v>
      </c>
      <c r="K1" t="s">
        <v>1566</v>
      </c>
      <c r="L1" t="s">
        <v>1567</v>
      </c>
      <c r="M1" t="s">
        <v>1186</v>
      </c>
      <c r="N1" t="s">
        <v>1189</v>
      </c>
      <c r="O1" t="s">
        <v>543</v>
      </c>
      <c r="P1" t="s">
        <v>544</v>
      </c>
      <c r="Q1" t="s">
        <v>545</v>
      </c>
      <c r="R1" t="s">
        <v>713</v>
      </c>
    </row>
    <row r="2" spans="1:18" ht="12.75">
      <c r="A2" s="83">
        <f>IdentIco</f>
        <v>0</v>
      </c>
      <c r="B2" s="84" t="str">
        <f>IdentDICO</f>
        <v>00</v>
      </c>
      <c r="C2" s="82">
        <f>wshIdentNazov</f>
        <v>0</v>
      </c>
      <c r="D2" s="82">
        <f>IdentOkresKod</f>
        <v>0</v>
      </c>
      <c r="E2" s="82" t="str">
        <f>IdentCertIFS</f>
        <v>N</v>
      </c>
      <c r="F2" s="82" t="str">
        <f>IdentCertBRC</f>
        <v>N</v>
      </c>
      <c r="G2" s="82">
        <f>IdentCertINE</f>
        <v>0</v>
      </c>
      <c r="H2" s="82">
        <f>IdentZostavil</f>
        <v>0</v>
      </c>
      <c r="I2" s="82">
        <f>IdentKontakt</f>
        <v>0</v>
      </c>
      <c r="J2" s="82">
        <f>IdentPotrKod</f>
        <v>0</v>
      </c>
      <c r="K2" s="82">
        <f>IdentUct</f>
        <v>0</v>
      </c>
      <c r="M2" s="82">
        <v>181</v>
      </c>
      <c r="N2" s="79" t="s">
        <v>715</v>
      </c>
      <c r="O2" s="85">
        <f>R18100011</f>
        <v>0</v>
      </c>
      <c r="P2" s="85">
        <f>R18100012</f>
        <v>0</v>
      </c>
      <c r="Q2" s="86">
        <v>0</v>
      </c>
      <c r="R2" s="86">
        <v>0</v>
      </c>
    </row>
    <row r="3" spans="1:18" ht="12.75">
      <c r="A3" s="83">
        <f>IdentIco</f>
        <v>0</v>
      </c>
      <c r="B3" s="84" t="str">
        <f>IdentDICO</f>
        <v>00</v>
      </c>
      <c r="C3" s="82">
        <f>wshIdentNazov</f>
        <v>0</v>
      </c>
      <c r="D3" s="82">
        <f>IdentOkresKod</f>
        <v>0</v>
      </c>
      <c r="E3" s="82" t="str">
        <f>IdentCertIFS</f>
        <v>N</v>
      </c>
      <c r="F3" s="82" t="str">
        <f>IdentCertBRC</f>
        <v>N</v>
      </c>
      <c r="G3" s="82">
        <f>IdentCertINE</f>
        <v>0</v>
      </c>
      <c r="H3" s="82">
        <f>IdentZostavil</f>
        <v>0</v>
      </c>
      <c r="I3" s="82">
        <f>IdentKontakt</f>
        <v>0</v>
      </c>
      <c r="J3" s="82">
        <f>IdentPotrKod</f>
        <v>0</v>
      </c>
      <c r="K3" s="82">
        <f>IdentUct</f>
        <v>0</v>
      </c>
      <c r="M3" s="82">
        <v>181</v>
      </c>
      <c r="N3" s="79" t="s">
        <v>717</v>
      </c>
      <c r="O3" s="85">
        <f>R18100021</f>
        <v>0</v>
      </c>
      <c r="P3" s="85">
        <f>R18100022</f>
        <v>0</v>
      </c>
      <c r="Q3" s="86">
        <v>0</v>
      </c>
      <c r="R3" s="86">
        <v>0</v>
      </c>
    </row>
    <row r="4" spans="1:18" ht="12.75">
      <c r="A4" s="83">
        <f>IdentIco</f>
        <v>0</v>
      </c>
      <c r="B4" s="84" t="str">
        <f>IdentDICO</f>
        <v>00</v>
      </c>
      <c r="C4" s="82">
        <f>wshIdentNazov</f>
        <v>0</v>
      </c>
      <c r="D4" s="82">
        <f>IdentOkresKod</f>
        <v>0</v>
      </c>
      <c r="E4" s="82" t="str">
        <f>IdentCertIFS</f>
        <v>N</v>
      </c>
      <c r="F4" s="82" t="str">
        <f>IdentCertBRC</f>
        <v>N</v>
      </c>
      <c r="G4" s="82">
        <f>IdentCertINE</f>
        <v>0</v>
      </c>
      <c r="H4" s="82">
        <f>IdentZostavil</f>
        <v>0</v>
      </c>
      <c r="I4" s="82">
        <f>IdentKontakt</f>
        <v>0</v>
      </c>
      <c r="J4" s="82">
        <f>IdentPotrKod</f>
        <v>0</v>
      </c>
      <c r="K4" s="82">
        <f>IdentUct</f>
        <v>0</v>
      </c>
      <c r="M4" s="82">
        <v>181</v>
      </c>
      <c r="N4" s="79" t="s">
        <v>719</v>
      </c>
      <c r="O4" s="85">
        <f>R18100031</f>
        <v>0</v>
      </c>
      <c r="P4" s="85">
        <f>R18100032</f>
        <v>0</v>
      </c>
      <c r="Q4" s="86">
        <v>0</v>
      </c>
      <c r="R4" s="86">
        <v>0</v>
      </c>
    </row>
    <row r="5" spans="1:18" ht="12.75">
      <c r="A5" s="83">
        <f>IdentIco</f>
        <v>0</v>
      </c>
      <c r="B5" s="84" t="str">
        <f>IdentDICO</f>
        <v>00</v>
      </c>
      <c r="C5" s="82">
        <f>wshIdentNazov</f>
        <v>0</v>
      </c>
      <c r="D5" s="82">
        <f>IdentOkresKod</f>
        <v>0</v>
      </c>
      <c r="E5" s="82" t="str">
        <f>IdentCertIFS</f>
        <v>N</v>
      </c>
      <c r="F5" s="82" t="str">
        <f>IdentCertBRC</f>
        <v>N</v>
      </c>
      <c r="G5" s="82">
        <f>IdentCertINE</f>
        <v>0</v>
      </c>
      <c r="H5" s="82">
        <f>IdentZostavil</f>
        <v>0</v>
      </c>
      <c r="I5" s="82">
        <f>IdentKontakt</f>
        <v>0</v>
      </c>
      <c r="J5" s="82">
        <f>IdentPotrKod</f>
        <v>0</v>
      </c>
      <c r="K5" s="82">
        <f>IdentUct</f>
        <v>0</v>
      </c>
      <c r="M5" s="82">
        <v>181</v>
      </c>
      <c r="N5" s="79" t="s">
        <v>721</v>
      </c>
      <c r="O5" s="85">
        <f>R18100041</f>
        <v>0</v>
      </c>
      <c r="P5" s="85">
        <f>R18100042</f>
        <v>0</v>
      </c>
      <c r="Q5" s="86">
        <v>0</v>
      </c>
      <c r="R5" s="86">
        <v>0</v>
      </c>
    </row>
    <row r="6" spans="1:18" ht="12.75">
      <c r="A6" s="83">
        <f>IdentIco</f>
        <v>0</v>
      </c>
      <c r="B6" s="84" t="str">
        <f>IdentDICO</f>
        <v>00</v>
      </c>
      <c r="C6" s="82">
        <f>wshIdentNazov</f>
        <v>0</v>
      </c>
      <c r="D6" s="82">
        <f>IdentOkresKod</f>
        <v>0</v>
      </c>
      <c r="E6" s="82" t="str">
        <f>IdentCertIFS</f>
        <v>N</v>
      </c>
      <c r="F6" s="82" t="str">
        <f>IdentCertBRC</f>
        <v>N</v>
      </c>
      <c r="G6" s="82">
        <f>IdentCertINE</f>
        <v>0</v>
      </c>
      <c r="H6" s="82">
        <f>IdentZostavil</f>
        <v>0</v>
      </c>
      <c r="I6" s="82">
        <f>IdentKontakt</f>
        <v>0</v>
      </c>
      <c r="J6" s="82">
        <f>IdentPotrKod</f>
        <v>0</v>
      </c>
      <c r="K6" s="82">
        <f>IdentUct</f>
        <v>0</v>
      </c>
      <c r="M6" s="82">
        <v>181</v>
      </c>
      <c r="N6" s="79" t="s">
        <v>723</v>
      </c>
      <c r="O6" s="85">
        <f>R18100051</f>
        <v>0</v>
      </c>
      <c r="P6" s="85">
        <f>R18100052</f>
        <v>0</v>
      </c>
      <c r="Q6" s="86">
        <v>0</v>
      </c>
      <c r="R6" s="86">
        <v>0</v>
      </c>
    </row>
    <row r="7" spans="1:18" ht="12.75">
      <c r="A7" s="83">
        <f>IdentIco</f>
        <v>0</v>
      </c>
      <c r="B7" s="84" t="str">
        <f>IdentDICO</f>
        <v>00</v>
      </c>
      <c r="C7" s="82">
        <f>wshIdentNazov</f>
        <v>0</v>
      </c>
      <c r="D7" s="82">
        <f>IdentOkresKod</f>
        <v>0</v>
      </c>
      <c r="E7" s="82" t="str">
        <f>IdentCertIFS</f>
        <v>N</v>
      </c>
      <c r="F7" s="82" t="str">
        <f>IdentCertBRC</f>
        <v>N</v>
      </c>
      <c r="G7" s="82">
        <f>IdentCertINE</f>
        <v>0</v>
      </c>
      <c r="H7" s="82">
        <f>IdentZostavil</f>
        <v>0</v>
      </c>
      <c r="I7" s="82">
        <f>IdentKontakt</f>
        <v>0</v>
      </c>
      <c r="J7" s="82">
        <f>IdentPotrKod</f>
        <v>0</v>
      </c>
      <c r="K7" s="82">
        <f>IdentUct</f>
        <v>0</v>
      </c>
      <c r="M7" s="82">
        <v>181</v>
      </c>
      <c r="N7" s="79" t="s">
        <v>725</v>
      </c>
      <c r="O7" s="85">
        <f>R18100061</f>
        <v>0</v>
      </c>
      <c r="P7" s="85">
        <f>R18100062</f>
        <v>0</v>
      </c>
      <c r="Q7" s="86">
        <v>0</v>
      </c>
      <c r="R7" s="86">
        <v>0</v>
      </c>
    </row>
    <row r="8" spans="1:18" ht="12.75">
      <c r="A8" s="83">
        <f>IdentIco</f>
        <v>0</v>
      </c>
      <c r="B8" s="84" t="str">
        <f>IdentDICO</f>
        <v>00</v>
      </c>
      <c r="C8" s="82">
        <f>wshIdentNazov</f>
        <v>0</v>
      </c>
      <c r="D8" s="82">
        <f>IdentOkresKod</f>
        <v>0</v>
      </c>
      <c r="E8" s="82" t="str">
        <f>IdentCertIFS</f>
        <v>N</v>
      </c>
      <c r="F8" s="82" t="str">
        <f>IdentCertBRC</f>
        <v>N</v>
      </c>
      <c r="G8" s="82">
        <f>IdentCertINE</f>
        <v>0</v>
      </c>
      <c r="H8" s="82">
        <f>IdentZostavil</f>
        <v>0</v>
      </c>
      <c r="I8" s="82">
        <f>IdentKontakt</f>
        <v>0</v>
      </c>
      <c r="J8" s="82">
        <f>IdentPotrKod</f>
        <v>0</v>
      </c>
      <c r="K8" s="82">
        <f>IdentUct</f>
        <v>0</v>
      </c>
      <c r="M8" s="82">
        <v>181</v>
      </c>
      <c r="N8" s="79" t="s">
        <v>727</v>
      </c>
      <c r="O8" s="85">
        <f>R18100071</f>
        <v>0</v>
      </c>
      <c r="P8" s="85">
        <f>R18100072</f>
        <v>0</v>
      </c>
      <c r="Q8" s="86">
        <v>0</v>
      </c>
      <c r="R8" s="86">
        <v>0</v>
      </c>
    </row>
    <row r="9" spans="1:18" ht="12.75">
      <c r="A9" s="83">
        <f>IdentIco</f>
        <v>0</v>
      </c>
      <c r="B9" s="84" t="str">
        <f>IdentDICO</f>
        <v>00</v>
      </c>
      <c r="C9" s="82">
        <f>wshIdentNazov</f>
        <v>0</v>
      </c>
      <c r="D9" s="82">
        <f>IdentOkresKod</f>
        <v>0</v>
      </c>
      <c r="E9" s="82" t="str">
        <f>IdentCertIFS</f>
        <v>N</v>
      </c>
      <c r="F9" s="82" t="str">
        <f>IdentCertBRC</f>
        <v>N</v>
      </c>
      <c r="G9" s="82">
        <f>IdentCertINE</f>
        <v>0</v>
      </c>
      <c r="H9" s="82">
        <f>IdentZostavil</f>
        <v>0</v>
      </c>
      <c r="I9" s="82">
        <f>IdentKontakt</f>
        <v>0</v>
      </c>
      <c r="J9" s="82">
        <f>IdentPotrKod</f>
        <v>0</v>
      </c>
      <c r="K9" s="82">
        <f>IdentUct</f>
        <v>0</v>
      </c>
      <c r="M9" s="82">
        <v>181</v>
      </c>
      <c r="N9" s="79" t="s">
        <v>729</v>
      </c>
      <c r="O9" s="85">
        <f>R18100081</f>
        <v>0</v>
      </c>
      <c r="P9" s="85">
        <f>R18100082</f>
        <v>0</v>
      </c>
      <c r="Q9" s="86">
        <v>0</v>
      </c>
      <c r="R9" s="86">
        <v>0</v>
      </c>
    </row>
    <row r="10" spans="1:18" ht="12.75">
      <c r="A10" s="83">
        <f>IdentIco</f>
        <v>0</v>
      </c>
      <c r="B10" s="84" t="str">
        <f>IdentDICO</f>
        <v>00</v>
      </c>
      <c r="C10" s="82">
        <f>wshIdentNazov</f>
        <v>0</v>
      </c>
      <c r="D10" s="82">
        <f>IdentOkresKod</f>
        <v>0</v>
      </c>
      <c r="E10" s="82" t="str">
        <f>IdentCertIFS</f>
        <v>N</v>
      </c>
      <c r="F10" s="82" t="str">
        <f>IdentCertBRC</f>
        <v>N</v>
      </c>
      <c r="G10" s="82">
        <f>IdentCertINE</f>
        <v>0</v>
      </c>
      <c r="H10" s="82">
        <f>IdentZostavil</f>
        <v>0</v>
      </c>
      <c r="I10" s="82">
        <f>IdentKontakt</f>
        <v>0</v>
      </c>
      <c r="J10" s="82">
        <f>IdentPotrKod</f>
        <v>0</v>
      </c>
      <c r="K10" s="82">
        <f>IdentUct</f>
        <v>0</v>
      </c>
      <c r="M10" s="82">
        <v>181</v>
      </c>
      <c r="N10" s="79" t="s">
        <v>731</v>
      </c>
      <c r="O10" s="85">
        <f>R18100091</f>
        <v>0</v>
      </c>
      <c r="P10" s="85">
        <f>R18100092</f>
        <v>0</v>
      </c>
      <c r="Q10" s="86">
        <v>0</v>
      </c>
      <c r="R10" s="86">
        <v>0</v>
      </c>
    </row>
    <row r="11" spans="1:18" ht="12.75">
      <c r="A11" s="83">
        <f>IdentIco</f>
        <v>0</v>
      </c>
      <c r="B11" s="84" t="str">
        <f>IdentDICO</f>
        <v>00</v>
      </c>
      <c r="C11" s="82">
        <f>wshIdentNazov</f>
        <v>0</v>
      </c>
      <c r="D11" s="82">
        <f>IdentOkresKod</f>
        <v>0</v>
      </c>
      <c r="E11" s="82" t="str">
        <f>IdentCertIFS</f>
        <v>N</v>
      </c>
      <c r="F11" s="82" t="str">
        <f>IdentCertBRC</f>
        <v>N</v>
      </c>
      <c r="G11" s="82">
        <f>IdentCertINE</f>
        <v>0</v>
      </c>
      <c r="H11" s="82">
        <f>IdentZostavil</f>
        <v>0</v>
      </c>
      <c r="I11" s="82">
        <f>IdentKontakt</f>
        <v>0</v>
      </c>
      <c r="J11" s="82">
        <f>IdentPotrKod</f>
        <v>0</v>
      </c>
      <c r="K11" s="82">
        <f>IdentUct</f>
        <v>0</v>
      </c>
      <c r="M11" s="82">
        <v>181</v>
      </c>
      <c r="N11" s="79" t="s">
        <v>743</v>
      </c>
      <c r="O11" s="85">
        <f>R18100101</f>
        <v>0</v>
      </c>
      <c r="P11" s="85">
        <f>R18100102</f>
        <v>0</v>
      </c>
      <c r="Q11" s="86">
        <v>0</v>
      </c>
      <c r="R11" s="86">
        <v>0</v>
      </c>
    </row>
    <row r="12" spans="1:18" ht="12.75">
      <c r="A12" s="83">
        <f>IdentIco</f>
        <v>0</v>
      </c>
      <c r="B12" s="84" t="str">
        <f>IdentDICO</f>
        <v>00</v>
      </c>
      <c r="C12" s="82">
        <f>wshIdentNazov</f>
        <v>0</v>
      </c>
      <c r="D12" s="82">
        <f>IdentOkresKod</f>
        <v>0</v>
      </c>
      <c r="E12" s="82" t="str">
        <f>IdentCertIFS</f>
        <v>N</v>
      </c>
      <c r="F12" s="82" t="str">
        <f>IdentCertBRC</f>
        <v>N</v>
      </c>
      <c r="G12" s="82">
        <f>IdentCertINE</f>
        <v>0</v>
      </c>
      <c r="H12" s="82">
        <f>IdentZostavil</f>
        <v>0</v>
      </c>
      <c r="I12" s="82">
        <f>IdentKontakt</f>
        <v>0</v>
      </c>
      <c r="J12" s="82">
        <f>IdentPotrKod</f>
        <v>0</v>
      </c>
      <c r="K12" s="82">
        <f>IdentUct</f>
        <v>0</v>
      </c>
      <c r="M12" s="82">
        <v>183</v>
      </c>
      <c r="N12" s="79" t="s">
        <v>715</v>
      </c>
      <c r="O12" s="100">
        <v>0</v>
      </c>
      <c r="P12" s="100">
        <v>0</v>
      </c>
      <c r="Q12" s="86">
        <v>0</v>
      </c>
      <c r="R12" s="86">
        <v>0</v>
      </c>
    </row>
    <row r="13" spans="1:18" ht="12.75">
      <c r="A13" s="83">
        <f>IdentIco</f>
        <v>0</v>
      </c>
      <c r="B13" s="84" t="str">
        <f>IdentDICO</f>
        <v>00</v>
      </c>
      <c r="C13" s="82">
        <f>wshIdentNazov</f>
        <v>0</v>
      </c>
      <c r="D13" s="82">
        <f>IdentOkresKod</f>
        <v>0</v>
      </c>
      <c r="E13" s="82" t="str">
        <f>IdentCertIFS</f>
        <v>N</v>
      </c>
      <c r="F13" s="82" t="str">
        <f>IdentCertBRC</f>
        <v>N</v>
      </c>
      <c r="G13" s="82">
        <f>IdentCertINE</f>
        <v>0</v>
      </c>
      <c r="H13" s="82">
        <f>IdentZostavil</f>
        <v>0</v>
      </c>
      <c r="I13" s="82">
        <f>IdentKontakt</f>
        <v>0</v>
      </c>
      <c r="J13" s="82">
        <f>IdentPotrKod</f>
        <v>0</v>
      </c>
      <c r="K13" s="82">
        <f>IdentUct</f>
        <v>0</v>
      </c>
      <c r="M13" s="82">
        <v>183</v>
      </c>
      <c r="N13" s="79" t="s">
        <v>717</v>
      </c>
      <c r="O13" s="85">
        <f>R18300021</f>
        <v>0</v>
      </c>
      <c r="P13" s="85">
        <f>R18300022</f>
        <v>0</v>
      </c>
      <c r="Q13" s="86">
        <v>0</v>
      </c>
      <c r="R13" s="86">
        <v>0</v>
      </c>
    </row>
    <row r="14" spans="1:18" ht="12.75">
      <c r="A14" s="83">
        <f>IdentIco</f>
        <v>0</v>
      </c>
      <c r="B14" s="84" t="str">
        <f>IdentDICO</f>
        <v>00</v>
      </c>
      <c r="C14" s="82">
        <f>wshIdentNazov</f>
        <v>0</v>
      </c>
      <c r="D14" s="82">
        <f>IdentOkresKod</f>
        <v>0</v>
      </c>
      <c r="E14" s="82" t="str">
        <f>IdentCertIFS</f>
        <v>N</v>
      </c>
      <c r="F14" s="82" t="str">
        <f>IdentCertBRC</f>
        <v>N</v>
      </c>
      <c r="G14" s="82">
        <f>IdentCertINE</f>
        <v>0</v>
      </c>
      <c r="H14" s="82">
        <f>IdentZostavil</f>
        <v>0</v>
      </c>
      <c r="I14" s="82">
        <f>IdentKontakt</f>
        <v>0</v>
      </c>
      <c r="J14" s="82">
        <f>IdentPotrKod</f>
        <v>0</v>
      </c>
      <c r="K14" s="82">
        <f>IdentUct</f>
        <v>0</v>
      </c>
      <c r="M14" s="82">
        <v>183</v>
      </c>
      <c r="N14" s="79" t="s">
        <v>719</v>
      </c>
      <c r="O14" s="85">
        <f>R18300031</f>
        <v>0</v>
      </c>
      <c r="P14" s="85">
        <f>R18300032</f>
        <v>0</v>
      </c>
      <c r="Q14" s="86">
        <v>0</v>
      </c>
      <c r="R14" s="86">
        <v>0</v>
      </c>
    </row>
    <row r="15" spans="1:18" ht="12.75">
      <c r="A15" s="83">
        <f>IdentIco</f>
        <v>0</v>
      </c>
      <c r="B15" s="84" t="str">
        <f>IdentDICO</f>
        <v>00</v>
      </c>
      <c r="C15" s="82">
        <f>wshIdentNazov</f>
        <v>0</v>
      </c>
      <c r="D15" s="82">
        <f>IdentOkresKod</f>
        <v>0</v>
      </c>
      <c r="E15" s="82" t="str">
        <f>IdentCertIFS</f>
        <v>N</v>
      </c>
      <c r="F15" s="82" t="str">
        <f>IdentCertBRC</f>
        <v>N</v>
      </c>
      <c r="G15" s="82">
        <f>IdentCertINE</f>
        <v>0</v>
      </c>
      <c r="H15" s="82">
        <f>IdentZostavil</f>
        <v>0</v>
      </c>
      <c r="I15" s="82">
        <f>IdentKontakt</f>
        <v>0</v>
      </c>
      <c r="J15" s="82">
        <f>IdentPotrKod</f>
        <v>0</v>
      </c>
      <c r="K15" s="82">
        <f>IdentUct</f>
        <v>0</v>
      </c>
      <c r="M15" s="82">
        <v>183</v>
      </c>
      <c r="N15" s="79" t="s">
        <v>721</v>
      </c>
      <c r="O15" s="85">
        <f>R18300041</f>
        <v>0</v>
      </c>
      <c r="P15" s="85">
        <f>R18300042</f>
        <v>0</v>
      </c>
      <c r="Q15" s="86">
        <v>0</v>
      </c>
      <c r="R15" s="86">
        <v>0</v>
      </c>
    </row>
    <row r="16" spans="1:18" ht="12.75">
      <c r="A16" s="83">
        <f>IdentIco</f>
        <v>0</v>
      </c>
      <c r="B16" s="84" t="str">
        <f>IdentDICO</f>
        <v>00</v>
      </c>
      <c r="C16" s="82">
        <f>wshIdentNazov</f>
        <v>0</v>
      </c>
      <c r="D16" s="82">
        <f>IdentOkresKod</f>
        <v>0</v>
      </c>
      <c r="E16" s="82" t="str">
        <f>IdentCertIFS</f>
        <v>N</v>
      </c>
      <c r="F16" s="82" t="str">
        <f>IdentCertBRC</f>
        <v>N</v>
      </c>
      <c r="G16" s="82">
        <f>IdentCertINE</f>
        <v>0</v>
      </c>
      <c r="H16" s="82">
        <f>IdentZostavil</f>
        <v>0</v>
      </c>
      <c r="I16" s="82">
        <f>IdentKontakt</f>
        <v>0</v>
      </c>
      <c r="J16" s="82">
        <f>IdentPotrKod</f>
        <v>0</v>
      </c>
      <c r="K16" s="82">
        <f>IdentUct</f>
        <v>0</v>
      </c>
      <c r="M16" s="82">
        <v>183</v>
      </c>
      <c r="N16" s="79" t="s">
        <v>723</v>
      </c>
      <c r="O16" s="85">
        <f>R18300051</f>
        <v>0</v>
      </c>
      <c r="P16" s="85">
        <f>R18300052</f>
        <v>0</v>
      </c>
      <c r="Q16" s="86">
        <v>0</v>
      </c>
      <c r="R16" s="86">
        <v>0</v>
      </c>
    </row>
    <row r="17" spans="1:18" ht="12.75">
      <c r="A17" s="83">
        <f>IdentIco</f>
        <v>0</v>
      </c>
      <c r="B17" s="84" t="str">
        <f>IdentDICO</f>
        <v>00</v>
      </c>
      <c r="C17" s="82">
        <f>wshIdentNazov</f>
        <v>0</v>
      </c>
      <c r="D17" s="82">
        <f>IdentOkresKod</f>
        <v>0</v>
      </c>
      <c r="E17" s="82" t="str">
        <f>IdentCertIFS</f>
        <v>N</v>
      </c>
      <c r="F17" s="82" t="str">
        <f>IdentCertBRC</f>
        <v>N</v>
      </c>
      <c r="G17" s="82">
        <f>IdentCertINE</f>
        <v>0</v>
      </c>
      <c r="H17" s="82">
        <f>IdentZostavil</f>
        <v>0</v>
      </c>
      <c r="I17" s="82">
        <f>IdentKontakt</f>
        <v>0</v>
      </c>
      <c r="J17" s="82">
        <f>IdentPotrKod</f>
        <v>0</v>
      </c>
      <c r="K17" s="82">
        <f>IdentUct</f>
        <v>0</v>
      </c>
      <c r="M17" s="82">
        <v>183</v>
      </c>
      <c r="N17" s="79" t="s">
        <v>725</v>
      </c>
      <c r="O17" s="100">
        <v>0</v>
      </c>
      <c r="P17" s="100">
        <v>0</v>
      </c>
      <c r="Q17" s="86">
        <v>0</v>
      </c>
      <c r="R17" s="86">
        <v>0</v>
      </c>
    </row>
    <row r="18" spans="1:18" ht="12.75">
      <c r="A18" s="83">
        <f>IdentIco</f>
        <v>0</v>
      </c>
      <c r="B18" s="84" t="str">
        <f>IdentDICO</f>
        <v>00</v>
      </c>
      <c r="C18" s="82">
        <f>wshIdentNazov</f>
        <v>0</v>
      </c>
      <c r="D18" s="82">
        <f>IdentOkresKod</f>
        <v>0</v>
      </c>
      <c r="E18" s="82" t="str">
        <f>IdentCertIFS</f>
        <v>N</v>
      </c>
      <c r="F18" s="82" t="str">
        <f>IdentCertBRC</f>
        <v>N</v>
      </c>
      <c r="G18" s="82">
        <f>IdentCertINE</f>
        <v>0</v>
      </c>
      <c r="H18" s="82">
        <f>IdentZostavil</f>
        <v>0</v>
      </c>
      <c r="I18" s="82">
        <f>IdentKontakt</f>
        <v>0</v>
      </c>
      <c r="J18" s="82">
        <f>IdentPotrKod</f>
        <v>0</v>
      </c>
      <c r="K18" s="82">
        <f>IdentUct</f>
        <v>0</v>
      </c>
      <c r="M18" s="82">
        <v>183</v>
      </c>
      <c r="N18" s="79" t="s">
        <v>727</v>
      </c>
      <c r="O18" s="85">
        <f>R18300071</f>
        <v>0</v>
      </c>
      <c r="P18" s="85">
        <f>R18300072</f>
        <v>0</v>
      </c>
      <c r="Q18" s="86">
        <v>0</v>
      </c>
      <c r="R18" s="86">
        <v>0</v>
      </c>
    </row>
    <row r="19" spans="1:18" ht="12.75">
      <c r="A19" s="83">
        <f>IdentIco</f>
        <v>0</v>
      </c>
      <c r="B19" s="84" t="str">
        <f>IdentDICO</f>
        <v>00</v>
      </c>
      <c r="C19" s="82">
        <f>wshIdentNazov</f>
        <v>0</v>
      </c>
      <c r="D19" s="82">
        <f>IdentOkresKod</f>
        <v>0</v>
      </c>
      <c r="E19" s="82" t="str">
        <f>IdentCertIFS</f>
        <v>N</v>
      </c>
      <c r="F19" s="82" t="str">
        <f>IdentCertBRC</f>
        <v>N</v>
      </c>
      <c r="G19" s="82">
        <f>IdentCertINE</f>
        <v>0</v>
      </c>
      <c r="H19" s="82">
        <f>IdentZostavil</f>
        <v>0</v>
      </c>
      <c r="I19" s="82">
        <f>IdentKontakt</f>
        <v>0</v>
      </c>
      <c r="J19" s="82">
        <f>IdentPotrKod</f>
        <v>0</v>
      </c>
      <c r="K19" s="82">
        <f>IdentUct</f>
        <v>0</v>
      </c>
      <c r="M19" s="82">
        <v>183</v>
      </c>
      <c r="N19" s="79" t="s">
        <v>729</v>
      </c>
      <c r="O19" s="85">
        <f>R18300081</f>
        <v>0</v>
      </c>
      <c r="P19" s="85">
        <f>R18300082</f>
        <v>0</v>
      </c>
      <c r="Q19" s="86">
        <v>0</v>
      </c>
      <c r="R19" s="86">
        <v>0</v>
      </c>
    </row>
    <row r="20" spans="1:18" ht="12.75">
      <c r="A20" s="83">
        <f>IdentIco</f>
        <v>0</v>
      </c>
      <c r="B20" s="84" t="str">
        <f>IdentDICO</f>
        <v>00</v>
      </c>
      <c r="C20" s="82">
        <f>wshIdentNazov</f>
        <v>0</v>
      </c>
      <c r="D20" s="82">
        <f>IdentOkresKod</f>
        <v>0</v>
      </c>
      <c r="E20" s="82" t="str">
        <f>IdentCertIFS</f>
        <v>N</v>
      </c>
      <c r="F20" s="82" t="str">
        <f>IdentCertBRC</f>
        <v>N</v>
      </c>
      <c r="G20" s="82">
        <f>IdentCertINE</f>
        <v>0</v>
      </c>
      <c r="H20" s="82">
        <f>IdentZostavil</f>
        <v>0</v>
      </c>
      <c r="I20" s="82">
        <f>IdentKontakt</f>
        <v>0</v>
      </c>
      <c r="J20" s="82">
        <f>IdentPotrKod</f>
        <v>0</v>
      </c>
      <c r="K20" s="82">
        <f>IdentUct</f>
        <v>0</v>
      </c>
      <c r="M20" s="82">
        <v>183</v>
      </c>
      <c r="N20" s="79" t="s">
        <v>731</v>
      </c>
      <c r="O20" s="85">
        <f>R18300091</f>
        <v>0</v>
      </c>
      <c r="P20" s="85">
        <f>R18300092</f>
        <v>0</v>
      </c>
      <c r="Q20" s="86">
        <v>0</v>
      </c>
      <c r="R20" s="86">
        <v>0</v>
      </c>
    </row>
    <row r="21" spans="1:18" ht="12.75">
      <c r="A21" s="83">
        <f>IdentIco</f>
        <v>0</v>
      </c>
      <c r="B21" s="84" t="str">
        <f>IdentDICO</f>
        <v>00</v>
      </c>
      <c r="C21" s="82">
        <f>wshIdentNazov</f>
        <v>0</v>
      </c>
      <c r="D21" s="82">
        <f>IdentOkresKod</f>
        <v>0</v>
      </c>
      <c r="E21" s="82" t="str">
        <f>IdentCertIFS</f>
        <v>N</v>
      </c>
      <c r="F21" s="82" t="str">
        <f>IdentCertBRC</f>
        <v>N</v>
      </c>
      <c r="G21" s="82">
        <f>IdentCertINE</f>
        <v>0</v>
      </c>
      <c r="H21" s="82">
        <f>IdentZostavil</f>
        <v>0</v>
      </c>
      <c r="I21" s="82">
        <f>IdentKontakt</f>
        <v>0</v>
      </c>
      <c r="J21" s="82">
        <f>IdentPotrKod</f>
        <v>0</v>
      </c>
      <c r="K21" s="82">
        <f>IdentUct</f>
        <v>0</v>
      </c>
      <c r="M21" s="82">
        <v>185</v>
      </c>
      <c r="N21" s="79" t="s">
        <v>715</v>
      </c>
      <c r="O21" s="100">
        <f>R18500011</f>
        <v>0</v>
      </c>
      <c r="P21" s="100">
        <f>R18500012</f>
        <v>0</v>
      </c>
      <c r="Q21" s="86">
        <v>0</v>
      </c>
      <c r="R21" s="86">
        <v>0</v>
      </c>
    </row>
    <row r="22" spans="1:18" ht="12.75">
      <c r="A22" s="83">
        <f>IdentIco</f>
        <v>0</v>
      </c>
      <c r="B22" s="84" t="str">
        <f>IdentDICO</f>
        <v>00</v>
      </c>
      <c r="C22" s="82">
        <f>wshIdentNazov</f>
        <v>0</v>
      </c>
      <c r="D22" s="82">
        <f>IdentOkresKod</f>
        <v>0</v>
      </c>
      <c r="E22" s="82" t="str">
        <f>IdentCertIFS</f>
        <v>N</v>
      </c>
      <c r="F22" s="82" t="str">
        <f>IdentCertBRC</f>
        <v>N</v>
      </c>
      <c r="G22" s="82">
        <f>IdentCertINE</f>
        <v>0</v>
      </c>
      <c r="H22" s="82">
        <f>IdentZostavil</f>
        <v>0</v>
      </c>
      <c r="I22" s="82">
        <f>IdentKontakt</f>
        <v>0</v>
      </c>
      <c r="J22" s="82">
        <f>IdentPotrKod</f>
        <v>0</v>
      </c>
      <c r="K22" s="82">
        <f>IdentUct</f>
        <v>0</v>
      </c>
      <c r="M22" s="82">
        <v>185</v>
      </c>
      <c r="N22" s="79" t="s">
        <v>717</v>
      </c>
      <c r="O22" s="85">
        <f>R18500021</f>
        <v>0</v>
      </c>
      <c r="P22" s="85">
        <f>R18500022</f>
        <v>0</v>
      </c>
      <c r="Q22" s="86">
        <v>0</v>
      </c>
      <c r="R22" s="86">
        <v>0</v>
      </c>
    </row>
    <row r="23" spans="1:18" ht="12.75">
      <c r="A23" s="83">
        <f>IdentIco</f>
        <v>0</v>
      </c>
      <c r="B23" s="84" t="str">
        <f>IdentDICO</f>
        <v>00</v>
      </c>
      <c r="C23" s="82">
        <f>wshIdentNazov</f>
        <v>0</v>
      </c>
      <c r="D23" s="82">
        <f>IdentOkresKod</f>
        <v>0</v>
      </c>
      <c r="E23" s="82" t="str">
        <f>IdentCertIFS</f>
        <v>N</v>
      </c>
      <c r="F23" s="82" t="str">
        <f>IdentCertBRC</f>
        <v>N</v>
      </c>
      <c r="G23" s="82">
        <f>IdentCertINE</f>
        <v>0</v>
      </c>
      <c r="H23" s="82">
        <f>IdentZostavil</f>
        <v>0</v>
      </c>
      <c r="I23" s="82">
        <f>IdentKontakt</f>
        <v>0</v>
      </c>
      <c r="J23" s="82">
        <f>IdentPotrKod</f>
        <v>0</v>
      </c>
      <c r="K23" s="82">
        <f>IdentUct</f>
        <v>0</v>
      </c>
      <c r="M23" s="82">
        <v>185</v>
      </c>
      <c r="N23" s="79" t="s">
        <v>719</v>
      </c>
      <c r="O23" s="85">
        <f>R18500031</f>
        <v>0</v>
      </c>
      <c r="P23" s="85">
        <f>R18500032</f>
        <v>0</v>
      </c>
      <c r="Q23" s="86">
        <v>0</v>
      </c>
      <c r="R23" s="86">
        <v>0</v>
      </c>
    </row>
    <row r="24" spans="1:18" ht="12.75">
      <c r="A24" s="83">
        <f>IdentIco</f>
        <v>0</v>
      </c>
      <c r="B24" s="84" t="str">
        <f>IdentDICO</f>
        <v>00</v>
      </c>
      <c r="C24" s="82">
        <f>wshIdentNazov</f>
        <v>0</v>
      </c>
      <c r="D24" s="82">
        <f>IdentOkresKod</f>
        <v>0</v>
      </c>
      <c r="E24" s="82" t="str">
        <f>IdentCertIFS</f>
        <v>N</v>
      </c>
      <c r="F24" s="82" t="str">
        <f>IdentCertBRC</f>
        <v>N</v>
      </c>
      <c r="G24" s="82">
        <f>IdentCertINE</f>
        <v>0</v>
      </c>
      <c r="H24" s="82">
        <f>IdentZostavil</f>
        <v>0</v>
      </c>
      <c r="I24" s="82">
        <f>IdentKontakt</f>
        <v>0</v>
      </c>
      <c r="J24" s="82">
        <f>IdentPotrKod</f>
        <v>0</v>
      </c>
      <c r="K24" s="82">
        <f>IdentUct</f>
        <v>0</v>
      </c>
      <c r="M24" s="82">
        <v>185</v>
      </c>
      <c r="N24" s="79" t="s">
        <v>721</v>
      </c>
      <c r="O24" s="85">
        <f>R18500041</f>
        <v>0</v>
      </c>
      <c r="P24" s="85">
        <f>R18500042</f>
        <v>0</v>
      </c>
      <c r="Q24" s="86">
        <v>0</v>
      </c>
      <c r="R24" s="86">
        <v>0</v>
      </c>
    </row>
    <row r="25" spans="1:18" ht="12.75">
      <c r="A25" s="83">
        <f>IdentIco</f>
        <v>0</v>
      </c>
      <c r="B25" s="84" t="str">
        <f>IdentDICO</f>
        <v>00</v>
      </c>
      <c r="C25" s="82">
        <f>wshIdentNazov</f>
        <v>0</v>
      </c>
      <c r="D25" s="82">
        <f>IdentOkresKod</f>
        <v>0</v>
      </c>
      <c r="E25" s="82" t="str">
        <f>IdentCertIFS</f>
        <v>N</v>
      </c>
      <c r="F25" s="82" t="str">
        <f>IdentCertBRC</f>
        <v>N</v>
      </c>
      <c r="G25" s="82">
        <f>IdentCertINE</f>
        <v>0</v>
      </c>
      <c r="H25" s="82">
        <f>IdentZostavil</f>
        <v>0</v>
      </c>
      <c r="I25" s="82">
        <f>IdentKontakt</f>
        <v>0</v>
      </c>
      <c r="J25" s="82">
        <f>IdentPotrKod</f>
        <v>0</v>
      </c>
      <c r="K25" s="82">
        <f>IdentUct</f>
        <v>0</v>
      </c>
      <c r="M25" s="82">
        <v>185</v>
      </c>
      <c r="N25" s="79" t="s">
        <v>723</v>
      </c>
      <c r="O25" s="85">
        <f>R18500051</f>
        <v>0</v>
      </c>
      <c r="P25" s="85">
        <f>R18500052</f>
        <v>0</v>
      </c>
      <c r="Q25" s="86">
        <v>0</v>
      </c>
      <c r="R25" s="86">
        <v>0</v>
      </c>
    </row>
    <row r="26" spans="1:18" ht="12.75">
      <c r="A26" s="83">
        <f>IdentIco</f>
        <v>0</v>
      </c>
      <c r="B26" s="84" t="str">
        <f>IdentDICO</f>
        <v>00</v>
      </c>
      <c r="C26" s="82">
        <f>wshIdentNazov</f>
        <v>0</v>
      </c>
      <c r="D26" s="82">
        <f>IdentOkresKod</f>
        <v>0</v>
      </c>
      <c r="E26" s="82" t="str">
        <f>IdentCertIFS</f>
        <v>N</v>
      </c>
      <c r="F26" s="82" t="str">
        <f>IdentCertBRC</f>
        <v>N</v>
      </c>
      <c r="G26" s="82">
        <f>IdentCertINE</f>
        <v>0</v>
      </c>
      <c r="H26" s="82">
        <f>IdentZostavil</f>
        <v>0</v>
      </c>
      <c r="I26" s="82">
        <f>IdentKontakt</f>
        <v>0</v>
      </c>
      <c r="J26" s="82">
        <f>IdentPotrKod</f>
        <v>0</v>
      </c>
      <c r="K26" s="82">
        <f>IdentUct</f>
        <v>0</v>
      </c>
      <c r="M26" s="82">
        <v>185</v>
      </c>
      <c r="N26" s="79" t="s">
        <v>725</v>
      </c>
      <c r="O26" s="85">
        <f>R18500061</f>
        <v>0</v>
      </c>
      <c r="P26" s="85">
        <f>R18500062</f>
        <v>0</v>
      </c>
      <c r="Q26" s="86">
        <v>0</v>
      </c>
      <c r="R26" s="86">
        <v>0</v>
      </c>
    </row>
    <row r="27" spans="1:18" ht="12.75">
      <c r="A27" s="83">
        <f>IdentIco</f>
        <v>0</v>
      </c>
      <c r="B27" s="84" t="str">
        <f>IdentDICO</f>
        <v>00</v>
      </c>
      <c r="C27" s="82">
        <f>wshIdentNazov</f>
        <v>0</v>
      </c>
      <c r="D27" s="82">
        <f>IdentOkresKod</f>
        <v>0</v>
      </c>
      <c r="E27" s="82" t="str">
        <f>IdentCertIFS</f>
        <v>N</v>
      </c>
      <c r="F27" s="82" t="str">
        <f>IdentCertBRC</f>
        <v>N</v>
      </c>
      <c r="G27" s="82">
        <f>IdentCertINE</f>
        <v>0</v>
      </c>
      <c r="H27" s="82">
        <f>IdentZostavil</f>
        <v>0</v>
      </c>
      <c r="I27" s="82">
        <f>IdentKontakt</f>
        <v>0</v>
      </c>
      <c r="J27" s="82">
        <f>IdentPotrKod</f>
        <v>0</v>
      </c>
      <c r="K27" s="82">
        <f>IdentUct</f>
        <v>0</v>
      </c>
      <c r="M27" s="82">
        <v>185</v>
      </c>
      <c r="N27" s="79" t="s">
        <v>727</v>
      </c>
      <c r="O27" s="85">
        <f>R18500071</f>
        <v>0</v>
      </c>
      <c r="P27" s="85">
        <f>R18500072</f>
        <v>0</v>
      </c>
      <c r="Q27" s="86">
        <v>0</v>
      </c>
      <c r="R27" s="86">
        <v>0</v>
      </c>
    </row>
    <row r="28" spans="1:18" ht="12.75">
      <c r="A28" s="83">
        <f>IdentIco</f>
        <v>0</v>
      </c>
      <c r="B28" s="84" t="str">
        <f>IdentDICO</f>
        <v>00</v>
      </c>
      <c r="C28" s="82">
        <f>wshIdentNazov</f>
        <v>0</v>
      </c>
      <c r="D28" s="82">
        <f>IdentOkresKod</f>
        <v>0</v>
      </c>
      <c r="E28" s="82" t="str">
        <f>IdentCertIFS</f>
        <v>N</v>
      </c>
      <c r="F28" s="82" t="str">
        <f>IdentCertBRC</f>
        <v>N</v>
      </c>
      <c r="G28" s="82">
        <f>IdentCertINE</f>
        <v>0</v>
      </c>
      <c r="H28" s="82">
        <f>IdentZostavil</f>
        <v>0</v>
      </c>
      <c r="I28" s="82">
        <f>IdentKontakt</f>
        <v>0</v>
      </c>
      <c r="J28" s="82">
        <f>IdentPotrKod</f>
        <v>0</v>
      </c>
      <c r="K28" s="82">
        <f>IdentUct</f>
        <v>0</v>
      </c>
      <c r="M28" s="82">
        <v>185</v>
      </c>
      <c r="N28" s="79" t="s">
        <v>729</v>
      </c>
      <c r="O28" s="85">
        <f>R18500081</f>
        <v>0</v>
      </c>
      <c r="P28" s="85">
        <f>R18500082</f>
        <v>0</v>
      </c>
      <c r="Q28" s="86">
        <v>0</v>
      </c>
      <c r="R28" s="86">
        <v>0</v>
      </c>
    </row>
    <row r="29" spans="1:18" ht="12.75">
      <c r="A29" s="83">
        <f>IdentIco</f>
        <v>0</v>
      </c>
      <c r="B29" s="84" t="str">
        <f>IdentDICO</f>
        <v>00</v>
      </c>
      <c r="C29" s="82">
        <f>wshIdentNazov</f>
        <v>0</v>
      </c>
      <c r="D29" s="82">
        <f>IdentOkresKod</f>
        <v>0</v>
      </c>
      <c r="E29" s="82" t="str">
        <f>IdentCertIFS</f>
        <v>N</v>
      </c>
      <c r="F29" s="82" t="str">
        <f>IdentCertBRC</f>
        <v>N</v>
      </c>
      <c r="G29" s="82">
        <f>IdentCertINE</f>
        <v>0</v>
      </c>
      <c r="H29" s="82">
        <f>IdentZostavil</f>
        <v>0</v>
      </c>
      <c r="I29" s="82">
        <f>IdentKontakt</f>
        <v>0</v>
      </c>
      <c r="J29" s="82">
        <f>IdentPotrKod</f>
        <v>0</v>
      </c>
      <c r="K29" s="82">
        <f>IdentUct</f>
        <v>0</v>
      </c>
      <c r="M29" s="82">
        <v>185</v>
      </c>
      <c r="N29" s="79" t="s">
        <v>731</v>
      </c>
      <c r="O29" s="85">
        <f>R18500091</f>
        <v>0</v>
      </c>
      <c r="P29" s="85">
        <f>R18500092</f>
        <v>0</v>
      </c>
      <c r="Q29" s="86">
        <v>0</v>
      </c>
      <c r="R29" s="86">
        <v>0</v>
      </c>
    </row>
    <row r="30" spans="1:18" ht="12.75">
      <c r="A30" s="83">
        <f>IdentIco</f>
        <v>0</v>
      </c>
      <c r="B30" s="84" t="str">
        <f>IdentDICO</f>
        <v>00</v>
      </c>
      <c r="C30" s="82">
        <f>wshIdentNazov</f>
        <v>0</v>
      </c>
      <c r="D30" s="82">
        <f>IdentOkresKod</f>
        <v>0</v>
      </c>
      <c r="E30" s="82" t="str">
        <f>IdentCertIFS</f>
        <v>N</v>
      </c>
      <c r="F30" s="82" t="str">
        <f>IdentCertBRC</f>
        <v>N</v>
      </c>
      <c r="G30" s="82">
        <f>IdentCertINE</f>
        <v>0</v>
      </c>
      <c r="H30" s="82">
        <f>IdentZostavil</f>
        <v>0</v>
      </c>
      <c r="I30" s="82">
        <f>IdentKontakt</f>
        <v>0</v>
      </c>
      <c r="J30" s="82">
        <f>IdentPotrKod</f>
        <v>0</v>
      </c>
      <c r="K30" s="82">
        <f>IdentUct</f>
        <v>0</v>
      </c>
      <c r="M30" s="82">
        <v>185</v>
      </c>
      <c r="N30" s="79" t="s">
        <v>732</v>
      </c>
      <c r="O30" s="100">
        <f>R18500991</f>
        <v>0</v>
      </c>
      <c r="P30" s="100">
        <f>R18500992</f>
        <v>0</v>
      </c>
      <c r="Q30" s="86">
        <v>0</v>
      </c>
      <c r="R30" s="86">
        <v>0</v>
      </c>
    </row>
    <row r="31" spans="1:18" ht="12.75">
      <c r="A31" s="83">
        <f>IdentIco</f>
        <v>0</v>
      </c>
      <c r="B31" s="84" t="str">
        <f>IdentDICO</f>
        <v>00</v>
      </c>
      <c r="C31" s="82">
        <f>wshIdentNazov</f>
        <v>0</v>
      </c>
      <c r="D31" s="82">
        <f>IdentOkresKod</f>
        <v>0</v>
      </c>
      <c r="E31" s="82" t="str">
        <f>IdentCertIFS</f>
        <v>N</v>
      </c>
      <c r="F31" s="82" t="str">
        <f>IdentCertBRC</f>
        <v>N</v>
      </c>
      <c r="G31" s="82">
        <f>IdentCertINE</f>
        <v>0</v>
      </c>
      <c r="H31" s="82">
        <f>IdentZostavil</f>
        <v>0</v>
      </c>
      <c r="I31" s="82">
        <f>IdentKontakt</f>
        <v>0</v>
      </c>
      <c r="J31" s="82">
        <f>IdentPotrKod</f>
        <v>0</v>
      </c>
      <c r="K31" s="82">
        <f>IdentUct</f>
        <v>0</v>
      </c>
      <c r="M31" s="82">
        <v>187</v>
      </c>
      <c r="N31" s="79" t="s">
        <v>715</v>
      </c>
      <c r="O31" s="85">
        <f>R18700011</f>
        <v>0</v>
      </c>
      <c r="P31" s="85">
        <f>R18700012</f>
        <v>0</v>
      </c>
      <c r="Q31" s="86">
        <v>0</v>
      </c>
      <c r="R31" s="86">
        <v>0</v>
      </c>
    </row>
    <row r="32" spans="1:18" ht="12.75">
      <c r="A32" s="83">
        <f>IdentIco</f>
        <v>0</v>
      </c>
      <c r="B32" s="84" t="str">
        <f>IdentDICO</f>
        <v>00</v>
      </c>
      <c r="C32" s="82">
        <f>wshIdentNazov</f>
        <v>0</v>
      </c>
      <c r="D32" s="82">
        <f>IdentOkresKod</f>
        <v>0</v>
      </c>
      <c r="E32" s="82" t="str">
        <f>IdentCertIFS</f>
        <v>N</v>
      </c>
      <c r="F32" s="82" t="str">
        <f>IdentCertBRC</f>
        <v>N</v>
      </c>
      <c r="G32" s="82">
        <f>IdentCertINE</f>
        <v>0</v>
      </c>
      <c r="H32" s="82">
        <f>IdentZostavil</f>
        <v>0</v>
      </c>
      <c r="I32" s="82">
        <f>IdentKontakt</f>
        <v>0</v>
      </c>
      <c r="J32" s="82">
        <f>IdentPotrKod</f>
        <v>0</v>
      </c>
      <c r="K32" s="82">
        <f>IdentUct</f>
        <v>0</v>
      </c>
      <c r="M32" s="82">
        <v>187</v>
      </c>
      <c r="N32" s="79" t="s">
        <v>717</v>
      </c>
      <c r="O32" s="85">
        <f>R18700021</f>
        <v>0</v>
      </c>
      <c r="P32" s="85">
        <f>R18700022</f>
        <v>0</v>
      </c>
      <c r="Q32" s="86">
        <v>0</v>
      </c>
      <c r="R32" s="86">
        <v>0</v>
      </c>
    </row>
    <row r="33" spans="1:18" ht="12.75">
      <c r="A33" s="83">
        <f>IdentIco</f>
        <v>0</v>
      </c>
      <c r="B33" s="84" t="str">
        <f>IdentDICO</f>
        <v>00</v>
      </c>
      <c r="C33" s="82">
        <f>wshIdentNazov</f>
        <v>0</v>
      </c>
      <c r="D33" s="82">
        <f>IdentOkresKod</f>
        <v>0</v>
      </c>
      <c r="E33" s="82" t="str">
        <f>IdentCertIFS</f>
        <v>N</v>
      </c>
      <c r="F33" s="82" t="str">
        <f>IdentCertBRC</f>
        <v>N</v>
      </c>
      <c r="G33" s="82">
        <f>IdentCertINE</f>
        <v>0</v>
      </c>
      <c r="H33" s="82">
        <f>IdentZostavil</f>
        <v>0</v>
      </c>
      <c r="I33" s="82">
        <f>IdentKontakt</f>
        <v>0</v>
      </c>
      <c r="J33" s="82">
        <f>IdentPotrKod</f>
        <v>0</v>
      </c>
      <c r="K33" s="82">
        <f>IdentUct</f>
        <v>0</v>
      </c>
      <c r="M33" s="82">
        <v>187</v>
      </c>
      <c r="N33" s="79" t="s">
        <v>719</v>
      </c>
      <c r="O33" s="85">
        <f>R18700031</f>
        <v>0</v>
      </c>
      <c r="P33" s="85">
        <f>R18700032</f>
        <v>0</v>
      </c>
      <c r="Q33" s="86">
        <v>0</v>
      </c>
      <c r="R33" s="86">
        <v>0</v>
      </c>
    </row>
    <row r="34" spans="1:18" ht="12.75">
      <c r="A34" s="83">
        <f>IdentIco</f>
        <v>0</v>
      </c>
      <c r="B34" s="84" t="str">
        <f>IdentDICO</f>
        <v>00</v>
      </c>
      <c r="C34" s="82">
        <f>wshIdentNazov</f>
        <v>0</v>
      </c>
      <c r="D34" s="82">
        <f>IdentOkresKod</f>
        <v>0</v>
      </c>
      <c r="E34" s="82" t="str">
        <f>IdentCertIFS</f>
        <v>N</v>
      </c>
      <c r="F34" s="82" t="str">
        <f>IdentCertBRC</f>
        <v>N</v>
      </c>
      <c r="G34" s="82">
        <f>IdentCertINE</f>
        <v>0</v>
      </c>
      <c r="H34" s="82">
        <f>IdentZostavil</f>
        <v>0</v>
      </c>
      <c r="I34" s="82">
        <f>IdentKontakt</f>
        <v>0</v>
      </c>
      <c r="J34" s="82">
        <f>IdentPotrKod</f>
        <v>0</v>
      </c>
      <c r="K34" s="82">
        <f>IdentUct</f>
        <v>0</v>
      </c>
      <c r="M34" s="82">
        <v>187</v>
      </c>
      <c r="N34" s="79" t="s">
        <v>721</v>
      </c>
      <c r="O34" s="85">
        <f>R18700041</f>
        <v>0</v>
      </c>
      <c r="P34" s="85">
        <f>R18700042</f>
        <v>0</v>
      </c>
      <c r="Q34" s="86">
        <v>0</v>
      </c>
      <c r="R34" s="86">
        <v>0</v>
      </c>
    </row>
    <row r="35" spans="1:18" ht="12.75">
      <c r="A35" s="83">
        <f>IdentIco</f>
        <v>0</v>
      </c>
      <c r="B35" s="84" t="str">
        <f>IdentDICO</f>
        <v>00</v>
      </c>
      <c r="C35" s="82">
        <f>wshIdentNazov</f>
        <v>0</v>
      </c>
      <c r="D35" s="82">
        <f>IdentOkresKod</f>
        <v>0</v>
      </c>
      <c r="E35" s="82" t="str">
        <f>IdentCertIFS</f>
        <v>N</v>
      </c>
      <c r="F35" s="82" t="str">
        <f>IdentCertBRC</f>
        <v>N</v>
      </c>
      <c r="G35" s="82">
        <f>IdentCertINE</f>
        <v>0</v>
      </c>
      <c r="H35" s="82">
        <f>IdentZostavil</f>
        <v>0</v>
      </c>
      <c r="I35" s="82">
        <f>IdentKontakt</f>
        <v>0</v>
      </c>
      <c r="J35" s="82">
        <f>IdentPotrKod</f>
        <v>0</v>
      </c>
      <c r="K35" s="82">
        <f>IdentUct</f>
        <v>0</v>
      </c>
      <c r="M35" s="82">
        <v>187</v>
      </c>
      <c r="N35" s="79" t="s">
        <v>723</v>
      </c>
      <c r="O35" s="85">
        <f>R18700051</f>
        <v>0</v>
      </c>
      <c r="P35" s="85">
        <f>R18700052</f>
        <v>0</v>
      </c>
      <c r="Q35" s="86">
        <v>0</v>
      </c>
      <c r="R35" s="86">
        <v>0</v>
      </c>
    </row>
    <row r="36" spans="1:18" ht="12.75">
      <c r="A36" s="83">
        <f>IdentIco</f>
        <v>0</v>
      </c>
      <c r="B36" s="84" t="str">
        <f>IdentDICO</f>
        <v>00</v>
      </c>
      <c r="C36" s="82">
        <f>wshIdentNazov</f>
        <v>0</v>
      </c>
      <c r="D36" s="82">
        <f>IdentOkresKod</f>
        <v>0</v>
      </c>
      <c r="E36" s="82" t="str">
        <f>IdentCertIFS</f>
        <v>N</v>
      </c>
      <c r="F36" s="82" t="str">
        <f>IdentCertBRC</f>
        <v>N</v>
      </c>
      <c r="G36" s="82">
        <f>IdentCertINE</f>
        <v>0</v>
      </c>
      <c r="H36" s="82">
        <f>IdentZostavil</f>
        <v>0</v>
      </c>
      <c r="I36" s="82">
        <f>IdentKontakt</f>
        <v>0</v>
      </c>
      <c r="J36" s="82">
        <f>IdentPotrKod</f>
        <v>0</v>
      </c>
      <c r="K36" s="82">
        <f>IdentUct</f>
        <v>0</v>
      </c>
      <c r="M36" s="82">
        <v>187</v>
      </c>
      <c r="N36" s="79" t="s">
        <v>725</v>
      </c>
      <c r="O36" s="85">
        <f>R18700061</f>
        <v>0</v>
      </c>
      <c r="P36" s="85">
        <f>R18700062</f>
        <v>0</v>
      </c>
      <c r="Q36" s="86">
        <v>0</v>
      </c>
      <c r="R36" s="86">
        <v>0</v>
      </c>
    </row>
    <row r="37" spans="1:18" ht="12.75">
      <c r="A37" s="83">
        <f>IdentIco</f>
        <v>0</v>
      </c>
      <c r="B37" s="84" t="str">
        <f>IdentDICO</f>
        <v>00</v>
      </c>
      <c r="C37" s="82">
        <f>wshIdentNazov</f>
        <v>0</v>
      </c>
      <c r="D37" s="82">
        <f>IdentOkresKod</f>
        <v>0</v>
      </c>
      <c r="E37" s="82" t="str">
        <f>IdentCertIFS</f>
        <v>N</v>
      </c>
      <c r="F37" s="82" t="str">
        <f>IdentCertBRC</f>
        <v>N</v>
      </c>
      <c r="G37" s="82">
        <f>IdentCertINE</f>
        <v>0</v>
      </c>
      <c r="H37" s="82">
        <f>IdentZostavil</f>
        <v>0</v>
      </c>
      <c r="I37" s="82">
        <f>IdentKontakt</f>
        <v>0</v>
      </c>
      <c r="J37" s="82">
        <f>IdentPotrKod</f>
        <v>0</v>
      </c>
      <c r="K37" s="82">
        <f>IdentUct</f>
        <v>0</v>
      </c>
      <c r="M37" s="82">
        <v>187</v>
      </c>
      <c r="N37" s="79" t="s">
        <v>727</v>
      </c>
      <c r="O37" s="85">
        <f>R18700071</f>
        <v>0</v>
      </c>
      <c r="P37" s="85">
        <f>R18700072</f>
        <v>0</v>
      </c>
      <c r="Q37" s="86">
        <v>0</v>
      </c>
      <c r="R37" s="86">
        <v>0</v>
      </c>
    </row>
    <row r="38" spans="1:18" ht="12.75">
      <c r="A38" s="83">
        <f>IdentIco</f>
        <v>0</v>
      </c>
      <c r="B38" s="84" t="str">
        <f>IdentDICO</f>
        <v>00</v>
      </c>
      <c r="C38" s="82">
        <f>wshIdentNazov</f>
        <v>0</v>
      </c>
      <c r="D38" s="82">
        <f>IdentOkresKod</f>
        <v>0</v>
      </c>
      <c r="E38" s="82" t="str">
        <f>IdentCertIFS</f>
        <v>N</v>
      </c>
      <c r="F38" s="82" t="str">
        <f>IdentCertBRC</f>
        <v>N</v>
      </c>
      <c r="G38" s="82">
        <f>IdentCertINE</f>
        <v>0</v>
      </c>
      <c r="H38" s="82">
        <f>IdentZostavil</f>
        <v>0</v>
      </c>
      <c r="I38" s="82">
        <f>IdentKontakt</f>
        <v>0</v>
      </c>
      <c r="J38" s="82">
        <f>IdentPotrKod</f>
        <v>0</v>
      </c>
      <c r="K38" s="82">
        <f>IdentUct</f>
        <v>0</v>
      </c>
      <c r="M38" s="82">
        <v>187</v>
      </c>
      <c r="N38" s="79" t="s">
        <v>729</v>
      </c>
      <c r="O38" s="85">
        <f>R18700081</f>
        <v>0</v>
      </c>
      <c r="P38" s="85">
        <f>R18700082</f>
        <v>0</v>
      </c>
      <c r="Q38" s="86">
        <v>0</v>
      </c>
      <c r="R38" s="86">
        <v>0</v>
      </c>
    </row>
    <row r="39" spans="1:18" ht="12.75">
      <c r="A39" s="83">
        <f>IdentIco</f>
        <v>0</v>
      </c>
      <c r="B39" s="84" t="str">
        <f>IdentDICO</f>
        <v>00</v>
      </c>
      <c r="C39" s="82">
        <f>wshIdentNazov</f>
        <v>0</v>
      </c>
      <c r="D39" s="82">
        <f>IdentOkresKod</f>
        <v>0</v>
      </c>
      <c r="E39" s="82" t="str">
        <f>IdentCertIFS</f>
        <v>N</v>
      </c>
      <c r="F39" s="82" t="str">
        <f>IdentCertBRC</f>
        <v>N</v>
      </c>
      <c r="G39" s="82">
        <f>IdentCertINE</f>
        <v>0</v>
      </c>
      <c r="H39" s="82">
        <f>IdentZostavil</f>
        <v>0</v>
      </c>
      <c r="I39" s="82">
        <f>IdentKontakt</f>
        <v>0</v>
      </c>
      <c r="J39" s="82">
        <f>IdentPotrKod</f>
        <v>0</v>
      </c>
      <c r="K39" s="82">
        <f>IdentUct</f>
        <v>0</v>
      </c>
      <c r="M39" s="82">
        <v>187</v>
      </c>
      <c r="N39" s="79" t="s">
        <v>731</v>
      </c>
      <c r="O39" s="85">
        <f>R18700091</f>
        <v>0</v>
      </c>
      <c r="P39" s="85">
        <f>R18700092</f>
        <v>0</v>
      </c>
      <c r="Q39" s="86">
        <v>0</v>
      </c>
      <c r="R39" s="86">
        <v>0</v>
      </c>
    </row>
    <row r="40" spans="1:18" ht="12.75">
      <c r="A40" s="83">
        <f>IdentIco</f>
        <v>0</v>
      </c>
      <c r="B40" s="84" t="str">
        <f>IdentDICO</f>
        <v>00</v>
      </c>
      <c r="C40" s="82">
        <f>wshIdentNazov</f>
        <v>0</v>
      </c>
      <c r="D40" s="82">
        <f>IdentOkresKod</f>
        <v>0</v>
      </c>
      <c r="E40" s="82" t="str">
        <f>IdentCertIFS</f>
        <v>N</v>
      </c>
      <c r="F40" s="82" t="str">
        <f>IdentCertBRC</f>
        <v>N</v>
      </c>
      <c r="G40" s="82">
        <f>IdentCertINE</f>
        <v>0</v>
      </c>
      <c r="H40" s="82">
        <f>IdentZostavil</f>
        <v>0</v>
      </c>
      <c r="I40" s="82">
        <f>IdentKontakt</f>
        <v>0</v>
      </c>
      <c r="J40" s="82">
        <f>IdentPotrKod</f>
        <v>0</v>
      </c>
      <c r="K40" s="82">
        <f>IdentUct</f>
        <v>0</v>
      </c>
      <c r="M40" s="82">
        <v>187</v>
      </c>
      <c r="N40" s="79" t="s">
        <v>743</v>
      </c>
      <c r="O40" s="85">
        <f>R18700101</f>
        <v>0</v>
      </c>
      <c r="P40" s="85">
        <f>R18700102</f>
        <v>0</v>
      </c>
      <c r="Q40" s="86">
        <v>0</v>
      </c>
      <c r="R40" s="86">
        <v>0</v>
      </c>
    </row>
    <row r="41" spans="1:18" ht="12.75">
      <c r="A41" s="83">
        <f>IdentIco</f>
        <v>0</v>
      </c>
      <c r="B41" s="84" t="str">
        <f>IdentDICO</f>
        <v>00</v>
      </c>
      <c r="C41" s="82">
        <f>wshIdentNazov</f>
        <v>0</v>
      </c>
      <c r="D41" s="82">
        <f>IdentOkresKod</f>
        <v>0</v>
      </c>
      <c r="E41" s="82" t="str">
        <f>IdentCertIFS</f>
        <v>N</v>
      </c>
      <c r="F41" s="82" t="str">
        <f>IdentCertBRC</f>
        <v>N</v>
      </c>
      <c r="G41" s="82">
        <f>IdentCertINE</f>
        <v>0</v>
      </c>
      <c r="H41" s="82">
        <f>IdentZostavil</f>
        <v>0</v>
      </c>
      <c r="I41" s="82">
        <f>IdentKontakt</f>
        <v>0</v>
      </c>
      <c r="J41" s="82">
        <f>IdentPotrKod</f>
        <v>0</v>
      </c>
      <c r="K41" s="82">
        <f>IdentUct</f>
        <v>0</v>
      </c>
      <c r="M41" s="82">
        <v>187</v>
      </c>
      <c r="N41" s="79" t="s">
        <v>745</v>
      </c>
      <c r="O41" s="100">
        <f>R18700111</f>
        <v>0</v>
      </c>
      <c r="P41" s="100">
        <f>R18700112</f>
        <v>0</v>
      </c>
      <c r="Q41" s="86">
        <v>0</v>
      </c>
      <c r="R41" s="86">
        <v>0</v>
      </c>
    </row>
    <row r="42" spans="1:18" ht="12.75">
      <c r="A42" s="83">
        <f>IdentIco</f>
        <v>0</v>
      </c>
      <c r="B42" s="84" t="str">
        <f>IdentDICO</f>
        <v>00</v>
      </c>
      <c r="C42" s="82">
        <f>wshIdentNazov</f>
        <v>0</v>
      </c>
      <c r="D42" s="82">
        <f>IdentOkresKod</f>
        <v>0</v>
      </c>
      <c r="E42" s="82" t="str">
        <f>IdentCertIFS</f>
        <v>N</v>
      </c>
      <c r="F42" s="82" t="str">
        <f>IdentCertBRC</f>
        <v>N</v>
      </c>
      <c r="G42" s="82">
        <f>IdentCertINE</f>
        <v>0</v>
      </c>
      <c r="H42" s="82">
        <f>IdentZostavil</f>
        <v>0</v>
      </c>
      <c r="I42" s="82">
        <f>IdentKontakt</f>
        <v>0</v>
      </c>
      <c r="J42" s="82">
        <f>IdentPotrKod</f>
        <v>0</v>
      </c>
      <c r="K42" s="82">
        <f>IdentUct</f>
        <v>0</v>
      </c>
      <c r="M42" s="82">
        <v>187</v>
      </c>
      <c r="N42" s="79" t="s">
        <v>747</v>
      </c>
      <c r="O42" s="85">
        <f>R18700121</f>
        <v>0</v>
      </c>
      <c r="P42" s="85">
        <f>R18700122</f>
        <v>0</v>
      </c>
      <c r="Q42" s="86">
        <v>0</v>
      </c>
      <c r="R42" s="86">
        <v>0</v>
      </c>
    </row>
    <row r="43" spans="1:18" ht="12.75">
      <c r="A43" s="83">
        <f>IdentIco</f>
        <v>0</v>
      </c>
      <c r="B43" s="84" t="str">
        <f>IdentDICO</f>
        <v>00</v>
      </c>
      <c r="C43" s="82">
        <f>wshIdentNazov</f>
        <v>0</v>
      </c>
      <c r="D43" s="82">
        <f>IdentOkresKod</f>
        <v>0</v>
      </c>
      <c r="E43" s="82" t="str">
        <f>IdentCertIFS</f>
        <v>N</v>
      </c>
      <c r="F43" s="82" t="str">
        <f>IdentCertBRC</f>
        <v>N</v>
      </c>
      <c r="G43" s="82">
        <f>IdentCertINE</f>
        <v>0</v>
      </c>
      <c r="H43" s="82">
        <f>IdentZostavil</f>
        <v>0</v>
      </c>
      <c r="I43" s="82">
        <f>IdentKontakt</f>
        <v>0</v>
      </c>
      <c r="J43" s="82">
        <f>IdentPotrKod</f>
        <v>0</v>
      </c>
      <c r="K43" s="82">
        <f>IdentUct</f>
        <v>0</v>
      </c>
      <c r="M43" s="82">
        <v>187</v>
      </c>
      <c r="N43" s="79" t="s">
        <v>749</v>
      </c>
      <c r="O43" s="85">
        <f>R18700131</f>
        <v>0</v>
      </c>
      <c r="P43" s="85">
        <f>R18700132</f>
        <v>0</v>
      </c>
      <c r="Q43" s="86">
        <v>0</v>
      </c>
      <c r="R43" s="86">
        <v>0</v>
      </c>
    </row>
    <row r="44" spans="1:18" ht="12.75">
      <c r="A44" s="83">
        <f>IdentIco</f>
        <v>0</v>
      </c>
      <c r="B44" s="84" t="str">
        <f>IdentDICO</f>
        <v>00</v>
      </c>
      <c r="C44" s="82">
        <f>wshIdentNazov</f>
        <v>0</v>
      </c>
      <c r="D44" s="82">
        <f>IdentOkresKod</f>
        <v>0</v>
      </c>
      <c r="E44" s="82" t="str">
        <f>IdentCertIFS</f>
        <v>N</v>
      </c>
      <c r="F44" s="82" t="str">
        <f>IdentCertBRC</f>
        <v>N</v>
      </c>
      <c r="G44" s="82">
        <f>IdentCertINE</f>
        <v>0</v>
      </c>
      <c r="H44" s="82">
        <f>IdentZostavil</f>
        <v>0</v>
      </c>
      <c r="I44" s="82">
        <f>IdentKontakt</f>
        <v>0</v>
      </c>
      <c r="J44" s="82">
        <f>IdentPotrKod</f>
        <v>0</v>
      </c>
      <c r="K44" s="82">
        <f>IdentUct</f>
        <v>0</v>
      </c>
      <c r="M44" s="82">
        <v>187</v>
      </c>
      <c r="N44" s="79" t="s">
        <v>751</v>
      </c>
      <c r="O44" s="85">
        <f>R18700141</f>
        <v>0</v>
      </c>
      <c r="P44" s="85">
        <f>R18700142</f>
        <v>0</v>
      </c>
      <c r="Q44" s="86">
        <v>0</v>
      </c>
      <c r="R44" s="86">
        <v>0</v>
      </c>
    </row>
    <row r="45" spans="1:18" ht="12.75">
      <c r="A45" s="83">
        <f>IdentIco</f>
        <v>0</v>
      </c>
      <c r="B45" s="84" t="str">
        <f>IdentDICO</f>
        <v>00</v>
      </c>
      <c r="C45" s="82">
        <f>wshIdentNazov</f>
        <v>0</v>
      </c>
      <c r="D45" s="82">
        <f>IdentOkresKod</f>
        <v>0</v>
      </c>
      <c r="E45" s="82" t="str">
        <f>IdentCertIFS</f>
        <v>N</v>
      </c>
      <c r="F45" s="82" t="str">
        <f>IdentCertBRC</f>
        <v>N</v>
      </c>
      <c r="G45" s="82">
        <f>IdentCertINE</f>
        <v>0</v>
      </c>
      <c r="H45" s="82">
        <f>IdentZostavil</f>
        <v>0</v>
      </c>
      <c r="I45" s="82">
        <f>IdentKontakt</f>
        <v>0</v>
      </c>
      <c r="J45" s="82">
        <f>IdentPotrKod</f>
        <v>0</v>
      </c>
      <c r="K45" s="82">
        <f>IdentUct</f>
        <v>0</v>
      </c>
      <c r="M45" s="82">
        <v>187</v>
      </c>
      <c r="N45" s="79" t="s">
        <v>753</v>
      </c>
      <c r="O45" s="85">
        <f>R18700151</f>
        <v>0</v>
      </c>
      <c r="P45" s="85">
        <f>R18700152</f>
        <v>0</v>
      </c>
      <c r="Q45" s="86">
        <v>0</v>
      </c>
      <c r="R45" s="86">
        <v>0</v>
      </c>
    </row>
    <row r="46" spans="1:18" ht="12.75">
      <c r="A46" s="83">
        <f>IdentIco</f>
        <v>0</v>
      </c>
      <c r="B46" s="84" t="str">
        <f>IdentDICO</f>
        <v>00</v>
      </c>
      <c r="C46" s="82">
        <f>wshIdentNazov</f>
        <v>0</v>
      </c>
      <c r="D46" s="82">
        <f>IdentOkresKod</f>
        <v>0</v>
      </c>
      <c r="E46" s="82" t="str">
        <f>IdentCertIFS</f>
        <v>N</v>
      </c>
      <c r="F46" s="82" t="str">
        <f>IdentCertBRC</f>
        <v>N</v>
      </c>
      <c r="G46" s="82">
        <f>IdentCertINE</f>
        <v>0</v>
      </c>
      <c r="H46" s="82">
        <f>IdentZostavil</f>
        <v>0</v>
      </c>
      <c r="I46" s="82">
        <f>IdentKontakt</f>
        <v>0</v>
      </c>
      <c r="J46" s="82">
        <f>IdentPotrKod</f>
        <v>0</v>
      </c>
      <c r="K46" s="82">
        <f>IdentUct</f>
        <v>0</v>
      </c>
      <c r="M46" s="82">
        <v>187</v>
      </c>
      <c r="N46" s="79" t="s">
        <v>755</v>
      </c>
      <c r="O46" s="85">
        <f>R18700161</f>
        <v>0</v>
      </c>
      <c r="P46" s="85">
        <f>R18700162</f>
        <v>0</v>
      </c>
      <c r="Q46" s="86">
        <v>0</v>
      </c>
      <c r="R46" s="86">
        <v>0</v>
      </c>
    </row>
    <row r="47" spans="1:18" ht="12.75">
      <c r="A47" s="83">
        <f>IdentIco</f>
        <v>0</v>
      </c>
      <c r="B47" s="84" t="str">
        <f>IdentDICO</f>
        <v>00</v>
      </c>
      <c r="C47" s="82">
        <f>wshIdentNazov</f>
        <v>0</v>
      </c>
      <c r="D47" s="82">
        <f>IdentOkresKod</f>
        <v>0</v>
      </c>
      <c r="E47" s="82" t="str">
        <f>IdentCertIFS</f>
        <v>N</v>
      </c>
      <c r="F47" s="82" t="str">
        <f>IdentCertBRC</f>
        <v>N</v>
      </c>
      <c r="G47" s="82">
        <f>IdentCertINE</f>
        <v>0</v>
      </c>
      <c r="H47" s="82">
        <f>IdentZostavil</f>
        <v>0</v>
      </c>
      <c r="I47" s="82">
        <f>IdentKontakt</f>
        <v>0</v>
      </c>
      <c r="J47" s="82">
        <f>IdentPotrKod</f>
        <v>0</v>
      </c>
      <c r="K47" s="82">
        <f>IdentUct</f>
        <v>0</v>
      </c>
      <c r="M47" s="82">
        <v>187</v>
      </c>
      <c r="N47" s="79" t="s">
        <v>757</v>
      </c>
      <c r="O47" s="85">
        <f>R18700171</f>
        <v>0</v>
      </c>
      <c r="P47" s="85">
        <f>R18700172</f>
        <v>0</v>
      </c>
      <c r="Q47" s="86">
        <v>0</v>
      </c>
      <c r="R47" s="86">
        <v>0</v>
      </c>
    </row>
    <row r="48" spans="1:18" ht="12.75">
      <c r="A48" s="83">
        <f>IdentIco</f>
        <v>0</v>
      </c>
      <c r="B48" s="84" t="str">
        <f>IdentDICO</f>
        <v>00</v>
      </c>
      <c r="C48" s="82">
        <f>wshIdentNazov</f>
        <v>0</v>
      </c>
      <c r="D48" s="82">
        <f>IdentOkresKod</f>
        <v>0</v>
      </c>
      <c r="E48" s="82" t="str">
        <f>IdentCertIFS</f>
        <v>N</v>
      </c>
      <c r="F48" s="82" t="str">
        <f>IdentCertBRC</f>
        <v>N</v>
      </c>
      <c r="G48" s="82">
        <f>IdentCertINE</f>
        <v>0</v>
      </c>
      <c r="H48" s="82">
        <f>IdentZostavil</f>
        <v>0</v>
      </c>
      <c r="I48" s="82">
        <f>IdentKontakt</f>
        <v>0</v>
      </c>
      <c r="J48" s="82">
        <f>IdentPotrKod</f>
        <v>0</v>
      </c>
      <c r="K48" s="82">
        <f>IdentUct</f>
        <v>0</v>
      </c>
      <c r="M48" s="82">
        <v>187</v>
      </c>
      <c r="N48" s="79" t="s">
        <v>759</v>
      </c>
      <c r="O48" s="85">
        <f>R18700181</f>
        <v>0</v>
      </c>
      <c r="P48" s="85">
        <f>R18700182</f>
        <v>0</v>
      </c>
      <c r="Q48" s="86">
        <v>0</v>
      </c>
      <c r="R48" s="86">
        <v>0</v>
      </c>
    </row>
    <row r="49" spans="1:18" ht="12.75">
      <c r="A49" s="83">
        <f>IdentIco</f>
        <v>0</v>
      </c>
      <c r="B49" s="84" t="str">
        <f>IdentDICO</f>
        <v>00</v>
      </c>
      <c r="C49" s="82">
        <f>wshIdentNazov</f>
        <v>0</v>
      </c>
      <c r="D49" s="82">
        <f>IdentOkresKod</f>
        <v>0</v>
      </c>
      <c r="E49" s="82" t="str">
        <f>IdentCertIFS</f>
        <v>N</v>
      </c>
      <c r="F49" s="82" t="str">
        <f>IdentCertBRC</f>
        <v>N</v>
      </c>
      <c r="G49" s="82">
        <f>IdentCertINE</f>
        <v>0</v>
      </c>
      <c r="H49" s="82">
        <f>IdentZostavil</f>
        <v>0</v>
      </c>
      <c r="I49" s="82">
        <f>IdentKontakt</f>
        <v>0</v>
      </c>
      <c r="J49" s="82">
        <f>IdentPotrKod</f>
        <v>0</v>
      </c>
      <c r="K49" s="82">
        <f>IdentUct</f>
        <v>0</v>
      </c>
      <c r="M49" s="82">
        <v>187</v>
      </c>
      <c r="N49" s="79" t="s">
        <v>761</v>
      </c>
      <c r="O49" s="85">
        <f>R18700191</f>
        <v>0</v>
      </c>
      <c r="P49" s="85">
        <f>R18700192</f>
        <v>0</v>
      </c>
      <c r="Q49" s="86">
        <v>0</v>
      </c>
      <c r="R49" s="86">
        <v>0</v>
      </c>
    </row>
    <row r="50" spans="1:18" ht="12.75">
      <c r="A50" s="83">
        <f>IdentIco</f>
        <v>0</v>
      </c>
      <c r="B50" s="84" t="str">
        <f>IdentDICO</f>
        <v>00</v>
      </c>
      <c r="C50" s="82">
        <f>wshIdentNazov</f>
        <v>0</v>
      </c>
      <c r="D50" s="82">
        <f>IdentOkresKod</f>
        <v>0</v>
      </c>
      <c r="E50" s="82" t="str">
        <f>IdentCertIFS</f>
        <v>N</v>
      </c>
      <c r="F50" s="82" t="str">
        <f>IdentCertBRC</f>
        <v>N</v>
      </c>
      <c r="G50" s="82">
        <f>IdentCertINE</f>
        <v>0</v>
      </c>
      <c r="H50" s="82">
        <f>IdentZostavil</f>
        <v>0</v>
      </c>
      <c r="I50" s="82">
        <f>IdentKontakt</f>
        <v>0</v>
      </c>
      <c r="J50" s="82">
        <f>IdentPotrKod</f>
        <v>0</v>
      </c>
      <c r="K50" s="82">
        <f>IdentUct</f>
        <v>0</v>
      </c>
      <c r="M50" s="82">
        <v>187</v>
      </c>
      <c r="N50" s="79" t="s">
        <v>763</v>
      </c>
      <c r="O50" s="85">
        <f>R18700201</f>
        <v>0</v>
      </c>
      <c r="P50" s="85">
        <f>R18700202</f>
        <v>0</v>
      </c>
      <c r="Q50" s="86">
        <v>0</v>
      </c>
      <c r="R50" s="86">
        <v>0</v>
      </c>
    </row>
    <row r="51" spans="1:18" ht="12.75">
      <c r="A51" s="83">
        <f>IdentIco</f>
        <v>0</v>
      </c>
      <c r="B51" s="84" t="str">
        <f>IdentDICO</f>
        <v>00</v>
      </c>
      <c r="C51" s="82">
        <f>wshIdentNazov</f>
        <v>0</v>
      </c>
      <c r="D51" s="82">
        <f>IdentOkresKod</f>
        <v>0</v>
      </c>
      <c r="E51" s="82" t="str">
        <f>IdentCertIFS</f>
        <v>N</v>
      </c>
      <c r="F51" s="82" t="str">
        <f>IdentCertBRC</f>
        <v>N</v>
      </c>
      <c r="G51" s="82">
        <f>IdentCertINE</f>
        <v>0</v>
      </c>
      <c r="H51" s="82">
        <f>IdentZostavil</f>
        <v>0</v>
      </c>
      <c r="I51" s="82">
        <f>IdentKontakt</f>
        <v>0</v>
      </c>
      <c r="J51" s="82">
        <f>IdentPotrKod</f>
        <v>0</v>
      </c>
      <c r="K51" s="82">
        <f>IdentUct</f>
        <v>0</v>
      </c>
      <c r="M51" s="82">
        <v>187</v>
      </c>
      <c r="N51" s="79" t="s">
        <v>765</v>
      </c>
      <c r="O51" s="85">
        <f>R18700211</f>
        <v>0</v>
      </c>
      <c r="P51" s="85">
        <f>R18700212</f>
        <v>0</v>
      </c>
      <c r="Q51" s="86">
        <v>0</v>
      </c>
      <c r="R51" s="86">
        <v>0</v>
      </c>
    </row>
    <row r="52" spans="1:18" ht="12.75">
      <c r="A52" s="83">
        <f>IdentIco</f>
        <v>0</v>
      </c>
      <c r="B52" s="84" t="str">
        <f>IdentDICO</f>
        <v>00</v>
      </c>
      <c r="C52" s="82">
        <f>wshIdentNazov</f>
        <v>0</v>
      </c>
      <c r="D52" s="82">
        <f>IdentOkresKod</f>
        <v>0</v>
      </c>
      <c r="E52" s="82" t="str">
        <f>IdentCertIFS</f>
        <v>N</v>
      </c>
      <c r="F52" s="82" t="str">
        <f>IdentCertBRC</f>
        <v>N</v>
      </c>
      <c r="G52" s="82">
        <f>IdentCertINE</f>
        <v>0</v>
      </c>
      <c r="H52" s="82">
        <f>IdentZostavil</f>
        <v>0</v>
      </c>
      <c r="I52" s="82">
        <f>IdentKontakt</f>
        <v>0</v>
      </c>
      <c r="J52" s="82">
        <f>IdentPotrKod</f>
        <v>0</v>
      </c>
      <c r="K52" s="82">
        <f>IdentUct</f>
        <v>0</v>
      </c>
      <c r="M52" s="82">
        <v>187</v>
      </c>
      <c r="N52" s="79" t="s">
        <v>767</v>
      </c>
      <c r="O52" s="85">
        <f>R18700221</f>
        <v>0</v>
      </c>
      <c r="P52" s="85">
        <f>R18700222</f>
        <v>0</v>
      </c>
      <c r="Q52" s="86">
        <v>0</v>
      </c>
      <c r="R52" s="86">
        <v>0</v>
      </c>
    </row>
    <row r="53" spans="1:18" ht="12.75">
      <c r="A53" s="83">
        <f>IdentIco</f>
        <v>0</v>
      </c>
      <c r="B53" s="84" t="str">
        <f>IdentDICO</f>
        <v>00</v>
      </c>
      <c r="C53" s="82">
        <f>wshIdentNazov</f>
        <v>0</v>
      </c>
      <c r="D53" s="82">
        <f>IdentOkresKod</f>
        <v>0</v>
      </c>
      <c r="E53" s="82" t="str">
        <f>IdentCertIFS</f>
        <v>N</v>
      </c>
      <c r="F53" s="82" t="str">
        <f>IdentCertBRC</f>
        <v>N</v>
      </c>
      <c r="G53" s="82">
        <f>IdentCertINE</f>
        <v>0</v>
      </c>
      <c r="H53" s="82">
        <f>IdentZostavil</f>
        <v>0</v>
      </c>
      <c r="I53" s="82">
        <f>IdentKontakt</f>
        <v>0</v>
      </c>
      <c r="J53" s="82">
        <f>IdentPotrKod</f>
        <v>0</v>
      </c>
      <c r="K53" s="82">
        <f>IdentUct</f>
        <v>0</v>
      </c>
      <c r="M53" s="82">
        <v>187</v>
      </c>
      <c r="N53" s="79" t="s">
        <v>815</v>
      </c>
      <c r="O53" s="85">
        <f>R18700231</f>
        <v>0</v>
      </c>
      <c r="P53" s="85">
        <f>R18700232</f>
        <v>0</v>
      </c>
      <c r="Q53" s="86">
        <v>0</v>
      </c>
      <c r="R53" s="86">
        <v>0</v>
      </c>
    </row>
    <row r="54" spans="1:18" ht="12.75">
      <c r="A54" s="83">
        <f>IdentIco</f>
        <v>0</v>
      </c>
      <c r="B54" s="84" t="str">
        <f>IdentDICO</f>
        <v>00</v>
      </c>
      <c r="C54" s="82">
        <f>wshIdentNazov</f>
        <v>0</v>
      </c>
      <c r="D54" s="82">
        <f>IdentOkresKod</f>
        <v>0</v>
      </c>
      <c r="E54" s="82" t="str">
        <f>IdentCertIFS</f>
        <v>N</v>
      </c>
      <c r="F54" s="82" t="str">
        <f>IdentCertBRC</f>
        <v>N</v>
      </c>
      <c r="G54" s="82">
        <f>IdentCertINE</f>
        <v>0</v>
      </c>
      <c r="H54" s="82">
        <f>IdentZostavil</f>
        <v>0</v>
      </c>
      <c r="I54" s="82">
        <f>IdentKontakt</f>
        <v>0</v>
      </c>
      <c r="J54" s="82">
        <f>IdentPotrKod</f>
        <v>0</v>
      </c>
      <c r="K54" s="82">
        <f>IdentUct</f>
        <v>0</v>
      </c>
      <c r="M54" s="82">
        <v>187</v>
      </c>
      <c r="N54" s="79" t="s">
        <v>817</v>
      </c>
      <c r="O54" s="85">
        <f>R18700241</f>
        <v>0</v>
      </c>
      <c r="P54" s="85">
        <f>R18700242</f>
        <v>0</v>
      </c>
      <c r="Q54" s="86">
        <v>0</v>
      </c>
      <c r="R54" s="86">
        <v>0</v>
      </c>
    </row>
    <row r="55" spans="1:18" ht="12.75">
      <c r="A55" s="83">
        <f>IdentIco</f>
        <v>0</v>
      </c>
      <c r="B55" s="84" t="str">
        <f>IdentDICO</f>
        <v>00</v>
      </c>
      <c r="C55" s="82">
        <f>wshIdentNazov</f>
        <v>0</v>
      </c>
      <c r="D55" s="82">
        <f>IdentOkresKod</f>
        <v>0</v>
      </c>
      <c r="E55" s="82" t="str">
        <f>IdentCertIFS</f>
        <v>N</v>
      </c>
      <c r="F55" s="82" t="str">
        <f>IdentCertBRC</f>
        <v>N</v>
      </c>
      <c r="G55" s="82">
        <f>IdentCertINE</f>
        <v>0</v>
      </c>
      <c r="H55" s="82">
        <f>IdentZostavil</f>
        <v>0</v>
      </c>
      <c r="I55" s="82">
        <f>IdentKontakt</f>
        <v>0</v>
      </c>
      <c r="J55" s="82">
        <f>IdentPotrKod</f>
        <v>0</v>
      </c>
      <c r="K55" s="82">
        <f>IdentUct</f>
        <v>0</v>
      </c>
      <c r="M55" s="82">
        <v>187</v>
      </c>
      <c r="N55" s="79" t="s">
        <v>819</v>
      </c>
      <c r="O55" s="85">
        <f>R18700251</f>
        <v>0</v>
      </c>
      <c r="P55" s="85">
        <f>R18700252</f>
        <v>0</v>
      </c>
      <c r="Q55" s="86">
        <v>0</v>
      </c>
      <c r="R55" s="86">
        <v>0</v>
      </c>
    </row>
    <row r="56" spans="1:18" ht="12.75">
      <c r="A56" s="83">
        <f>IdentIco</f>
        <v>0</v>
      </c>
      <c r="B56" s="84" t="str">
        <f>IdentDICO</f>
        <v>00</v>
      </c>
      <c r="C56" s="82">
        <f>wshIdentNazov</f>
        <v>0</v>
      </c>
      <c r="D56" s="82">
        <f>IdentOkresKod</f>
        <v>0</v>
      </c>
      <c r="E56" s="82" t="str">
        <f>IdentCertIFS</f>
        <v>N</v>
      </c>
      <c r="F56" s="82" t="str">
        <f>IdentCertBRC</f>
        <v>N</v>
      </c>
      <c r="G56" s="82">
        <f>IdentCertINE</f>
        <v>0</v>
      </c>
      <c r="H56" s="82">
        <f>IdentZostavil</f>
        <v>0</v>
      </c>
      <c r="I56" s="82">
        <f>IdentKontakt</f>
        <v>0</v>
      </c>
      <c r="J56" s="82">
        <f>IdentPotrKod</f>
        <v>0</v>
      </c>
      <c r="K56" s="82">
        <f>IdentUct</f>
        <v>0</v>
      </c>
      <c r="M56" s="82">
        <v>187</v>
      </c>
      <c r="N56" s="79" t="s">
        <v>821</v>
      </c>
      <c r="O56" s="85">
        <f>R18700261</f>
        <v>0</v>
      </c>
      <c r="P56" s="85">
        <f>R18700262</f>
        <v>0</v>
      </c>
      <c r="Q56" s="86">
        <v>0</v>
      </c>
      <c r="R56" s="86">
        <v>0</v>
      </c>
    </row>
    <row r="57" spans="1:18" ht="12.75">
      <c r="A57" s="83">
        <f>IdentIco</f>
        <v>0</v>
      </c>
      <c r="B57" s="84" t="str">
        <f>IdentDICO</f>
        <v>00</v>
      </c>
      <c r="C57" s="82">
        <f>wshIdentNazov</f>
        <v>0</v>
      </c>
      <c r="D57" s="82">
        <f>IdentOkresKod</f>
        <v>0</v>
      </c>
      <c r="E57" s="82" t="str">
        <f>IdentCertIFS</f>
        <v>N</v>
      </c>
      <c r="F57" s="82" t="str">
        <f>IdentCertBRC</f>
        <v>N</v>
      </c>
      <c r="G57" s="82">
        <f>IdentCertINE</f>
        <v>0</v>
      </c>
      <c r="H57" s="82">
        <f>IdentZostavil</f>
        <v>0</v>
      </c>
      <c r="I57" s="82">
        <f>IdentKontakt</f>
        <v>0</v>
      </c>
      <c r="J57" s="82">
        <f>IdentPotrKod</f>
        <v>0</v>
      </c>
      <c r="K57" s="82">
        <f>IdentUct</f>
        <v>0</v>
      </c>
      <c r="M57" s="82">
        <v>187</v>
      </c>
      <c r="N57" s="79" t="s">
        <v>823</v>
      </c>
      <c r="O57" s="85">
        <f>R18700271</f>
        <v>0</v>
      </c>
      <c r="P57" s="85">
        <f>R18700272</f>
        <v>0</v>
      </c>
      <c r="Q57" s="86">
        <v>0</v>
      </c>
      <c r="R57" s="86">
        <v>0</v>
      </c>
    </row>
    <row r="58" spans="1:18" ht="12.75">
      <c r="A58" s="83">
        <f>IdentIco</f>
        <v>0</v>
      </c>
      <c r="B58" s="84" t="str">
        <f>IdentDICO</f>
        <v>00</v>
      </c>
      <c r="C58" s="82">
        <f>wshIdentNazov</f>
        <v>0</v>
      </c>
      <c r="D58" s="82">
        <f>IdentOkresKod</f>
        <v>0</v>
      </c>
      <c r="E58" s="82" t="str">
        <f>IdentCertIFS</f>
        <v>N</v>
      </c>
      <c r="F58" s="82" t="str">
        <f>IdentCertBRC</f>
        <v>N</v>
      </c>
      <c r="G58" s="82">
        <f>IdentCertINE</f>
        <v>0</v>
      </c>
      <c r="H58" s="82">
        <f>IdentZostavil</f>
        <v>0</v>
      </c>
      <c r="I58" s="82">
        <f>IdentKontakt</f>
        <v>0</v>
      </c>
      <c r="J58" s="82">
        <f>IdentPotrKod</f>
        <v>0</v>
      </c>
      <c r="K58" s="82">
        <f>IdentUct</f>
        <v>0</v>
      </c>
      <c r="M58" s="82">
        <v>187</v>
      </c>
      <c r="N58" s="79" t="s">
        <v>732</v>
      </c>
      <c r="O58" s="100">
        <f>R18700991</f>
        <v>0</v>
      </c>
      <c r="P58" s="100">
        <f>R18700992</f>
        <v>0</v>
      </c>
      <c r="Q58" s="86">
        <v>0</v>
      </c>
      <c r="R58" s="86">
        <v>0</v>
      </c>
    </row>
    <row r="59" spans="1:18" ht="12.75">
      <c r="A59" s="83">
        <f>IdentIco</f>
        <v>0</v>
      </c>
      <c r="B59" s="84" t="str">
        <f>IdentDICO</f>
        <v>00</v>
      </c>
      <c r="C59" s="82">
        <f>wshIdentNazov</f>
        <v>0</v>
      </c>
      <c r="D59" s="82">
        <f>IdentOkresKod</f>
        <v>0</v>
      </c>
      <c r="E59" s="82" t="str">
        <f>IdentCertIFS</f>
        <v>N</v>
      </c>
      <c r="F59" s="82" t="str">
        <f>IdentCertBRC</f>
        <v>N</v>
      </c>
      <c r="G59" s="82">
        <f>IdentCertINE</f>
        <v>0</v>
      </c>
      <c r="H59" s="82">
        <f>IdentZostavil</f>
        <v>0</v>
      </c>
      <c r="I59" s="82">
        <f>IdentKontakt</f>
        <v>0</v>
      </c>
      <c r="J59" s="82">
        <f>IdentPotrKod</f>
        <v>0</v>
      </c>
      <c r="K59" s="82">
        <f>IdentUct</f>
        <v>0</v>
      </c>
      <c r="M59" s="82">
        <v>188</v>
      </c>
      <c r="N59" s="79" t="s">
        <v>715</v>
      </c>
      <c r="O59" s="85">
        <f>R18800011</f>
        <v>0</v>
      </c>
      <c r="P59" s="85">
        <f>R18800012</f>
        <v>0</v>
      </c>
      <c r="Q59" s="86">
        <v>0</v>
      </c>
      <c r="R59" s="86">
        <v>0</v>
      </c>
    </row>
    <row r="60" spans="1:18" ht="12.75">
      <c r="A60" s="83">
        <f>IdentIco</f>
        <v>0</v>
      </c>
      <c r="B60" s="84" t="str">
        <f>IdentDICO</f>
        <v>00</v>
      </c>
      <c r="C60" s="82">
        <f>wshIdentNazov</f>
        <v>0</v>
      </c>
      <c r="D60" s="82">
        <f>IdentOkresKod</f>
        <v>0</v>
      </c>
      <c r="E60" s="82" t="str">
        <f>IdentCertIFS</f>
        <v>N</v>
      </c>
      <c r="F60" s="82" t="str">
        <f>IdentCertBRC</f>
        <v>N</v>
      </c>
      <c r="G60" s="82">
        <f>IdentCertINE</f>
        <v>0</v>
      </c>
      <c r="H60" s="82">
        <f>IdentZostavil</f>
        <v>0</v>
      </c>
      <c r="I60" s="82">
        <f>IdentKontakt</f>
        <v>0</v>
      </c>
      <c r="J60" s="82">
        <f>IdentPotrKod</f>
        <v>0</v>
      </c>
      <c r="K60" s="82">
        <f>IdentUct</f>
        <v>0</v>
      </c>
      <c r="M60" s="82">
        <v>188</v>
      </c>
      <c r="N60" s="79" t="s">
        <v>717</v>
      </c>
      <c r="O60" s="85">
        <f>R18800021</f>
        <v>0</v>
      </c>
      <c r="P60" s="85">
        <f>R18800022</f>
        <v>0</v>
      </c>
      <c r="Q60" s="86">
        <v>0</v>
      </c>
      <c r="R60" s="86">
        <v>0</v>
      </c>
    </row>
    <row r="61" spans="1:18" ht="12.75">
      <c r="A61" s="83">
        <f>IdentIco</f>
        <v>0</v>
      </c>
      <c r="B61" s="84" t="str">
        <f>IdentDICO</f>
        <v>00</v>
      </c>
      <c r="C61" s="82">
        <f>wshIdentNazov</f>
        <v>0</v>
      </c>
      <c r="D61" s="82">
        <f>IdentOkresKod</f>
        <v>0</v>
      </c>
      <c r="E61" s="82" t="str">
        <f>IdentCertIFS</f>
        <v>N</v>
      </c>
      <c r="F61" s="82" t="str">
        <f>IdentCertBRC</f>
        <v>N</v>
      </c>
      <c r="G61" s="82">
        <f>IdentCertINE</f>
        <v>0</v>
      </c>
      <c r="H61" s="82">
        <f>IdentZostavil</f>
        <v>0</v>
      </c>
      <c r="I61" s="82">
        <f>IdentKontakt</f>
        <v>0</v>
      </c>
      <c r="J61" s="82">
        <f>IdentPotrKod</f>
        <v>0</v>
      </c>
      <c r="K61" s="82">
        <f>IdentUct</f>
        <v>0</v>
      </c>
      <c r="M61" s="82">
        <v>188</v>
      </c>
      <c r="N61" s="79" t="s">
        <v>719</v>
      </c>
      <c r="O61" s="85">
        <f>R18800031</f>
        <v>0</v>
      </c>
      <c r="P61" s="85">
        <f>R18800032</f>
        <v>0</v>
      </c>
      <c r="Q61" s="86">
        <v>0</v>
      </c>
      <c r="R61" s="86">
        <v>0</v>
      </c>
    </row>
    <row r="62" spans="1:18" ht="12.75">
      <c r="A62" s="83">
        <f>IdentIco</f>
        <v>0</v>
      </c>
      <c r="B62" s="84" t="str">
        <f>IdentDICO</f>
        <v>00</v>
      </c>
      <c r="C62" s="82">
        <f>wshIdentNazov</f>
        <v>0</v>
      </c>
      <c r="D62" s="82">
        <f>IdentOkresKod</f>
        <v>0</v>
      </c>
      <c r="E62" s="82" t="str">
        <f>IdentCertIFS</f>
        <v>N</v>
      </c>
      <c r="F62" s="82" t="str">
        <f>IdentCertBRC</f>
        <v>N</v>
      </c>
      <c r="G62" s="82">
        <f>IdentCertINE</f>
        <v>0</v>
      </c>
      <c r="H62" s="82">
        <f>IdentZostavil</f>
        <v>0</v>
      </c>
      <c r="I62" s="82">
        <f>IdentKontakt</f>
        <v>0</v>
      </c>
      <c r="J62" s="82">
        <f>IdentPotrKod</f>
        <v>0</v>
      </c>
      <c r="K62" s="82">
        <f>IdentUct</f>
        <v>0</v>
      </c>
      <c r="M62" s="82">
        <v>188</v>
      </c>
      <c r="N62" s="79" t="s">
        <v>721</v>
      </c>
      <c r="O62" s="85">
        <f>R18800041</f>
        <v>0</v>
      </c>
      <c r="P62" s="85">
        <f>R18800042</f>
        <v>0</v>
      </c>
      <c r="Q62" s="86">
        <v>0</v>
      </c>
      <c r="R62" s="86">
        <v>0</v>
      </c>
    </row>
    <row r="63" spans="1:18" ht="12.75">
      <c r="A63" s="83">
        <f>IdentIco</f>
        <v>0</v>
      </c>
      <c r="B63" s="84" t="str">
        <f>IdentDICO</f>
        <v>00</v>
      </c>
      <c r="C63" s="82">
        <f>wshIdentNazov</f>
        <v>0</v>
      </c>
      <c r="D63" s="82">
        <f>IdentOkresKod</f>
        <v>0</v>
      </c>
      <c r="E63" s="82" t="str">
        <f>IdentCertIFS</f>
        <v>N</v>
      </c>
      <c r="F63" s="82" t="str">
        <f>IdentCertBRC</f>
        <v>N</v>
      </c>
      <c r="G63" s="82">
        <f>IdentCertINE</f>
        <v>0</v>
      </c>
      <c r="H63" s="82">
        <f>IdentZostavil</f>
        <v>0</v>
      </c>
      <c r="I63" s="82">
        <f>IdentKontakt</f>
        <v>0</v>
      </c>
      <c r="J63" s="82">
        <f>IdentPotrKod</f>
        <v>0</v>
      </c>
      <c r="K63" s="82">
        <f>IdentUct</f>
        <v>0</v>
      </c>
      <c r="M63" s="82">
        <v>188</v>
      </c>
      <c r="N63" s="79" t="s">
        <v>723</v>
      </c>
      <c r="O63" s="85">
        <f>R18800051</f>
        <v>0</v>
      </c>
      <c r="P63" s="85">
        <f>R18800052</f>
        <v>0</v>
      </c>
      <c r="Q63" s="86">
        <v>0</v>
      </c>
      <c r="R63" s="86">
        <v>0</v>
      </c>
    </row>
    <row r="64" spans="1:18" ht="12.75">
      <c r="A64" s="83">
        <f>IdentIco</f>
        <v>0</v>
      </c>
      <c r="B64" s="84" t="str">
        <f>IdentDICO</f>
        <v>00</v>
      </c>
      <c r="C64" s="82">
        <f>wshIdentNazov</f>
        <v>0</v>
      </c>
      <c r="D64" s="82">
        <f>IdentOkresKod</f>
        <v>0</v>
      </c>
      <c r="E64" s="82" t="str">
        <f>IdentCertIFS</f>
        <v>N</v>
      </c>
      <c r="F64" s="82" t="str">
        <f>IdentCertBRC</f>
        <v>N</v>
      </c>
      <c r="G64" s="82">
        <f>IdentCertINE</f>
        <v>0</v>
      </c>
      <c r="H64" s="82">
        <f>IdentZostavil</f>
        <v>0</v>
      </c>
      <c r="I64" s="82">
        <f>IdentKontakt</f>
        <v>0</v>
      </c>
      <c r="J64" s="82">
        <f>IdentPotrKod</f>
        <v>0</v>
      </c>
      <c r="K64" s="82">
        <f>IdentUct</f>
        <v>0</v>
      </c>
      <c r="M64" s="82">
        <v>188</v>
      </c>
      <c r="N64" s="79" t="s">
        <v>725</v>
      </c>
      <c r="O64" s="85">
        <f>R18800061</f>
        <v>0</v>
      </c>
      <c r="P64" s="85">
        <f>R18800062</f>
        <v>0</v>
      </c>
      <c r="Q64" s="86">
        <v>0</v>
      </c>
      <c r="R64" s="86">
        <v>0</v>
      </c>
    </row>
    <row r="65" spans="1:18" ht="12.75">
      <c r="A65" s="83">
        <f>IdentIco</f>
        <v>0</v>
      </c>
      <c r="B65" s="84" t="str">
        <f>IdentDICO</f>
        <v>00</v>
      </c>
      <c r="C65" s="82">
        <f>wshIdentNazov</f>
        <v>0</v>
      </c>
      <c r="D65" s="82">
        <f>IdentOkresKod</f>
        <v>0</v>
      </c>
      <c r="E65" s="82" t="str">
        <f>IdentCertIFS</f>
        <v>N</v>
      </c>
      <c r="F65" s="82" t="str">
        <f>IdentCertBRC</f>
        <v>N</v>
      </c>
      <c r="G65" s="82">
        <f>IdentCertINE</f>
        <v>0</v>
      </c>
      <c r="H65" s="82">
        <f>IdentZostavil</f>
        <v>0</v>
      </c>
      <c r="I65" s="82">
        <f>IdentKontakt</f>
        <v>0</v>
      </c>
      <c r="J65" s="82">
        <f>IdentPotrKod</f>
        <v>0</v>
      </c>
      <c r="K65" s="82">
        <f>IdentUct</f>
        <v>0</v>
      </c>
      <c r="M65" s="82">
        <v>188</v>
      </c>
      <c r="N65" s="79" t="s">
        <v>727</v>
      </c>
      <c r="O65" s="85">
        <f>R18800071</f>
        <v>0</v>
      </c>
      <c r="P65" s="85">
        <f>R18800072</f>
        <v>0</v>
      </c>
      <c r="Q65" s="86">
        <v>0</v>
      </c>
      <c r="R65" s="86">
        <v>0</v>
      </c>
    </row>
    <row r="66" spans="1:18" ht="12.75">
      <c r="A66" s="83">
        <f>IdentIco</f>
        <v>0</v>
      </c>
      <c r="B66" s="84" t="str">
        <f>IdentDICO</f>
        <v>00</v>
      </c>
      <c r="C66" s="82">
        <f>wshIdentNazov</f>
        <v>0</v>
      </c>
      <c r="D66" s="82">
        <f>IdentOkresKod</f>
        <v>0</v>
      </c>
      <c r="E66" s="82" t="str">
        <f>IdentCertIFS</f>
        <v>N</v>
      </c>
      <c r="F66" s="82" t="str">
        <f>IdentCertBRC</f>
        <v>N</v>
      </c>
      <c r="G66" s="82">
        <f>IdentCertINE</f>
        <v>0</v>
      </c>
      <c r="H66" s="82">
        <f>IdentZostavil</f>
        <v>0</v>
      </c>
      <c r="I66" s="82">
        <f>IdentKontakt</f>
        <v>0</v>
      </c>
      <c r="J66" s="82">
        <f>IdentPotrKod</f>
        <v>0</v>
      </c>
      <c r="K66" s="82">
        <f>IdentUct</f>
        <v>0</v>
      </c>
      <c r="M66" s="82">
        <v>188</v>
      </c>
      <c r="N66" s="79" t="s">
        <v>729</v>
      </c>
      <c r="O66" s="85">
        <f>R18800081</f>
        <v>0</v>
      </c>
      <c r="P66" s="85">
        <f>R18800082</f>
        <v>0</v>
      </c>
      <c r="Q66" s="86">
        <v>0</v>
      </c>
      <c r="R66" s="86">
        <v>0</v>
      </c>
    </row>
    <row r="67" spans="1:18" ht="12.75">
      <c r="A67" s="83">
        <f>IdentIco</f>
        <v>0</v>
      </c>
      <c r="B67" s="84" t="str">
        <f>IdentDICO</f>
        <v>00</v>
      </c>
      <c r="C67" s="82">
        <f>wshIdentNazov</f>
        <v>0</v>
      </c>
      <c r="D67" s="82">
        <f>IdentOkresKod</f>
        <v>0</v>
      </c>
      <c r="E67" s="82" t="str">
        <f>IdentCertIFS</f>
        <v>N</v>
      </c>
      <c r="F67" s="82" t="str">
        <f>IdentCertBRC</f>
        <v>N</v>
      </c>
      <c r="G67" s="82">
        <f>IdentCertINE</f>
        <v>0</v>
      </c>
      <c r="H67" s="82">
        <f>IdentZostavil</f>
        <v>0</v>
      </c>
      <c r="I67" s="82">
        <f>IdentKontakt</f>
        <v>0</v>
      </c>
      <c r="J67" s="82">
        <f>IdentPotrKod</f>
        <v>0</v>
      </c>
      <c r="K67" s="82">
        <f>IdentUct</f>
        <v>0</v>
      </c>
      <c r="M67" s="82">
        <v>188</v>
      </c>
      <c r="N67" s="79" t="s">
        <v>731</v>
      </c>
      <c r="O67" s="85">
        <f>R18800091</f>
        <v>0</v>
      </c>
      <c r="P67" s="85">
        <f>R18800092</f>
        <v>0</v>
      </c>
      <c r="Q67" s="86">
        <v>0</v>
      </c>
      <c r="R67" s="86">
        <v>0</v>
      </c>
    </row>
    <row r="68" spans="1:18" ht="12.75">
      <c r="A68" s="83">
        <f>IdentIco</f>
        <v>0</v>
      </c>
      <c r="B68" s="84" t="str">
        <f>IdentDICO</f>
        <v>00</v>
      </c>
      <c r="C68" s="82">
        <f>wshIdentNazov</f>
        <v>0</v>
      </c>
      <c r="D68" s="82">
        <f>IdentOkresKod</f>
        <v>0</v>
      </c>
      <c r="E68" s="82" t="str">
        <f>IdentCertIFS</f>
        <v>N</v>
      </c>
      <c r="F68" s="82" t="str">
        <f>IdentCertBRC</f>
        <v>N</v>
      </c>
      <c r="G68" s="82">
        <f>IdentCertINE</f>
        <v>0</v>
      </c>
      <c r="H68" s="82">
        <f>IdentZostavil</f>
        <v>0</v>
      </c>
      <c r="I68" s="82">
        <f>IdentKontakt</f>
        <v>0</v>
      </c>
      <c r="J68" s="82">
        <f>IdentPotrKod</f>
        <v>0</v>
      </c>
      <c r="K68" s="82">
        <f>IdentUct</f>
        <v>0</v>
      </c>
      <c r="M68" s="82">
        <v>188</v>
      </c>
      <c r="N68" s="79" t="s">
        <v>743</v>
      </c>
      <c r="O68" s="85">
        <f>R18800101</f>
        <v>0</v>
      </c>
      <c r="P68" s="85">
        <f>R18800102</f>
        <v>0</v>
      </c>
      <c r="Q68" s="86">
        <v>0</v>
      </c>
      <c r="R68" s="86">
        <v>0</v>
      </c>
    </row>
    <row r="69" spans="1:18" ht="12.75">
      <c r="A69" s="83">
        <f>IdentIco</f>
        <v>0</v>
      </c>
      <c r="B69" s="84" t="str">
        <f>IdentDICO</f>
        <v>00</v>
      </c>
      <c r="C69" s="82">
        <f>wshIdentNazov</f>
        <v>0</v>
      </c>
      <c r="D69" s="82">
        <f>IdentOkresKod</f>
        <v>0</v>
      </c>
      <c r="E69" s="82" t="str">
        <f>IdentCertIFS</f>
        <v>N</v>
      </c>
      <c r="F69" s="82" t="str">
        <f>IdentCertBRC</f>
        <v>N</v>
      </c>
      <c r="G69" s="82">
        <f>IdentCertINE</f>
        <v>0</v>
      </c>
      <c r="H69" s="82">
        <f>IdentZostavil</f>
        <v>0</v>
      </c>
      <c r="I69" s="82">
        <f>IdentKontakt</f>
        <v>0</v>
      </c>
      <c r="J69" s="82">
        <f>IdentPotrKod</f>
        <v>0</v>
      </c>
      <c r="K69" s="82">
        <f>IdentUct</f>
        <v>0</v>
      </c>
      <c r="M69" s="82">
        <v>188</v>
      </c>
      <c r="N69" s="79" t="s">
        <v>745</v>
      </c>
      <c r="O69" s="85">
        <f>R18800111</f>
        <v>0</v>
      </c>
      <c r="P69" s="85">
        <f>R18800112</f>
        <v>0</v>
      </c>
      <c r="Q69" s="86">
        <v>0</v>
      </c>
      <c r="R69" s="86">
        <v>0</v>
      </c>
    </row>
    <row r="70" spans="1:18" ht="12.75">
      <c r="A70" s="83">
        <f>IdentIco</f>
        <v>0</v>
      </c>
      <c r="B70" s="84" t="str">
        <f>IdentDICO</f>
        <v>00</v>
      </c>
      <c r="C70" s="82">
        <f>wshIdentNazov</f>
        <v>0</v>
      </c>
      <c r="D70" s="82">
        <f>IdentOkresKod</f>
        <v>0</v>
      </c>
      <c r="E70" s="82" t="str">
        <f>IdentCertIFS</f>
        <v>N</v>
      </c>
      <c r="F70" s="82" t="str">
        <f>IdentCertBRC</f>
        <v>N</v>
      </c>
      <c r="G70" s="82">
        <f>IdentCertINE</f>
        <v>0</v>
      </c>
      <c r="H70" s="82">
        <f>IdentZostavil</f>
        <v>0</v>
      </c>
      <c r="I70" s="82">
        <f>IdentKontakt</f>
        <v>0</v>
      </c>
      <c r="J70" s="82">
        <f>IdentPotrKod</f>
        <v>0</v>
      </c>
      <c r="K70" s="82">
        <f>IdentUct</f>
        <v>0</v>
      </c>
      <c r="M70" s="82">
        <v>188</v>
      </c>
      <c r="N70" s="79" t="s">
        <v>747</v>
      </c>
      <c r="O70" s="85">
        <f>R18800121</f>
        <v>0</v>
      </c>
      <c r="P70" s="85">
        <f>R18800122</f>
        <v>0</v>
      </c>
      <c r="Q70" s="86">
        <v>0</v>
      </c>
      <c r="R70" s="86">
        <v>0</v>
      </c>
    </row>
    <row r="71" spans="1:18" ht="12.75">
      <c r="A71" s="83">
        <f>IdentIco</f>
        <v>0</v>
      </c>
      <c r="B71" s="84" t="str">
        <f>IdentDICO</f>
        <v>00</v>
      </c>
      <c r="C71" s="82">
        <f>wshIdentNazov</f>
        <v>0</v>
      </c>
      <c r="D71" s="82">
        <f>IdentOkresKod</f>
        <v>0</v>
      </c>
      <c r="E71" s="82" t="str">
        <f>IdentCertIFS</f>
        <v>N</v>
      </c>
      <c r="F71" s="82" t="str">
        <f>IdentCertBRC</f>
        <v>N</v>
      </c>
      <c r="G71" s="82">
        <f>IdentCertINE</f>
        <v>0</v>
      </c>
      <c r="H71" s="82">
        <f>IdentZostavil</f>
        <v>0</v>
      </c>
      <c r="I71" s="82">
        <f>IdentKontakt</f>
        <v>0</v>
      </c>
      <c r="J71" s="82">
        <f>IdentPotrKod</f>
        <v>0</v>
      </c>
      <c r="K71" s="82">
        <f>IdentUct</f>
        <v>0</v>
      </c>
      <c r="M71" s="82">
        <v>188</v>
      </c>
      <c r="N71" s="79" t="s">
        <v>749</v>
      </c>
      <c r="O71" s="85">
        <f>R18800131</f>
        <v>0</v>
      </c>
      <c r="P71" s="85">
        <f>R18800132</f>
        <v>0</v>
      </c>
      <c r="Q71" s="86">
        <v>0</v>
      </c>
      <c r="R71" s="86">
        <v>0</v>
      </c>
    </row>
    <row r="72" spans="1:18" ht="12.75">
      <c r="A72" s="83">
        <f>IdentIco</f>
        <v>0</v>
      </c>
      <c r="B72" s="84" t="str">
        <f>IdentDICO</f>
        <v>00</v>
      </c>
      <c r="C72" s="82">
        <f>wshIdentNazov</f>
        <v>0</v>
      </c>
      <c r="D72" s="82">
        <f>IdentOkresKod</f>
        <v>0</v>
      </c>
      <c r="E72" s="82" t="str">
        <f>IdentCertIFS</f>
        <v>N</v>
      </c>
      <c r="F72" s="82" t="str">
        <f>IdentCertBRC</f>
        <v>N</v>
      </c>
      <c r="G72" s="82">
        <f>IdentCertINE</f>
        <v>0</v>
      </c>
      <c r="H72" s="82">
        <f>IdentZostavil</f>
        <v>0</v>
      </c>
      <c r="I72" s="82">
        <f>IdentKontakt</f>
        <v>0</v>
      </c>
      <c r="J72" s="82">
        <f>IdentPotrKod</f>
        <v>0</v>
      </c>
      <c r="K72" s="82">
        <f>IdentUct</f>
        <v>0</v>
      </c>
      <c r="M72" s="82">
        <v>188</v>
      </c>
      <c r="N72" s="79" t="s">
        <v>751</v>
      </c>
      <c r="O72" s="85">
        <f>R18800141</f>
        <v>0</v>
      </c>
      <c r="P72" s="85">
        <f>R18800142</f>
        <v>0</v>
      </c>
      <c r="Q72" s="86">
        <v>0</v>
      </c>
      <c r="R72" s="86">
        <v>0</v>
      </c>
    </row>
    <row r="73" spans="1:18" ht="12.75">
      <c r="A73" s="83">
        <f>IdentIco</f>
        <v>0</v>
      </c>
      <c r="B73" s="84" t="str">
        <f>IdentDICO</f>
        <v>00</v>
      </c>
      <c r="C73" s="82">
        <f>wshIdentNazov</f>
        <v>0</v>
      </c>
      <c r="D73" s="82">
        <f>IdentOkresKod</f>
        <v>0</v>
      </c>
      <c r="E73" s="82" t="str">
        <f>IdentCertIFS</f>
        <v>N</v>
      </c>
      <c r="F73" s="82" t="str">
        <f>IdentCertBRC</f>
        <v>N</v>
      </c>
      <c r="G73" s="82">
        <f>IdentCertINE</f>
        <v>0</v>
      </c>
      <c r="H73" s="82">
        <f>IdentZostavil</f>
        <v>0</v>
      </c>
      <c r="I73" s="82">
        <f>IdentKontakt</f>
        <v>0</v>
      </c>
      <c r="J73" s="82">
        <f>IdentPotrKod</f>
        <v>0</v>
      </c>
      <c r="K73" s="82">
        <f>IdentUct</f>
        <v>0</v>
      </c>
      <c r="M73" s="82">
        <v>188</v>
      </c>
      <c r="N73" s="79" t="s">
        <v>753</v>
      </c>
      <c r="O73" s="85">
        <f>R18800151</f>
        <v>0</v>
      </c>
      <c r="P73" s="85">
        <f>R18800152</f>
        <v>0</v>
      </c>
      <c r="Q73" s="86">
        <v>0</v>
      </c>
      <c r="R73" s="86">
        <v>0</v>
      </c>
    </row>
    <row r="74" spans="1:18" ht="12.75">
      <c r="A74" s="83">
        <f>IdentIco</f>
        <v>0</v>
      </c>
      <c r="B74" s="84" t="str">
        <f>IdentDICO</f>
        <v>00</v>
      </c>
      <c r="C74" s="82">
        <f>wshIdentNazov</f>
        <v>0</v>
      </c>
      <c r="D74" s="82">
        <f>IdentOkresKod</f>
        <v>0</v>
      </c>
      <c r="E74" s="82" t="str">
        <f>IdentCertIFS</f>
        <v>N</v>
      </c>
      <c r="F74" s="82" t="str">
        <f>IdentCertBRC</f>
        <v>N</v>
      </c>
      <c r="G74" s="82">
        <f>IdentCertINE</f>
        <v>0</v>
      </c>
      <c r="H74" s="82">
        <f>IdentZostavil</f>
        <v>0</v>
      </c>
      <c r="I74" s="82">
        <f>IdentKontakt</f>
        <v>0</v>
      </c>
      <c r="J74" s="82">
        <f>IdentPotrKod</f>
        <v>0</v>
      </c>
      <c r="K74" s="82">
        <f>IdentUct</f>
        <v>0</v>
      </c>
      <c r="M74" s="82">
        <v>188</v>
      </c>
      <c r="N74" s="79" t="s">
        <v>755</v>
      </c>
      <c r="O74" s="85">
        <f>R18800161</f>
        <v>0</v>
      </c>
      <c r="P74" s="85">
        <f>R18800162</f>
        <v>0</v>
      </c>
      <c r="Q74" s="86">
        <v>0</v>
      </c>
      <c r="R74" s="86">
        <v>0</v>
      </c>
    </row>
    <row r="75" spans="1:18" ht="12.75">
      <c r="A75" s="83">
        <f>IdentIco</f>
        <v>0</v>
      </c>
      <c r="B75" s="84" t="str">
        <f>IdentDICO</f>
        <v>00</v>
      </c>
      <c r="C75" s="82">
        <f>wshIdentNazov</f>
        <v>0</v>
      </c>
      <c r="D75" s="82">
        <f>IdentOkresKod</f>
        <v>0</v>
      </c>
      <c r="E75" s="82" t="str">
        <f>IdentCertIFS</f>
        <v>N</v>
      </c>
      <c r="F75" s="82" t="str">
        <f>IdentCertBRC</f>
        <v>N</v>
      </c>
      <c r="G75" s="82">
        <f>IdentCertINE</f>
        <v>0</v>
      </c>
      <c r="H75" s="82">
        <f>IdentZostavil</f>
        <v>0</v>
      </c>
      <c r="I75" s="82">
        <f>IdentKontakt</f>
        <v>0</v>
      </c>
      <c r="J75" s="82">
        <f>IdentPotrKod</f>
        <v>0</v>
      </c>
      <c r="K75" s="82">
        <f>IdentUct</f>
        <v>0</v>
      </c>
      <c r="M75" s="82">
        <v>188</v>
      </c>
      <c r="N75" s="79" t="s">
        <v>757</v>
      </c>
      <c r="O75" s="85">
        <f>R18800171</f>
        <v>0</v>
      </c>
      <c r="P75" s="85">
        <f>R18800172</f>
        <v>0</v>
      </c>
      <c r="Q75" s="86">
        <v>0</v>
      </c>
      <c r="R75" s="86">
        <v>0</v>
      </c>
    </row>
    <row r="76" spans="1:18" ht="12.75">
      <c r="A76" s="83">
        <f>IdentIco</f>
        <v>0</v>
      </c>
      <c r="B76" s="84" t="str">
        <f>IdentDICO</f>
        <v>00</v>
      </c>
      <c r="C76" s="82">
        <f>wshIdentNazov</f>
        <v>0</v>
      </c>
      <c r="D76" s="82">
        <f>IdentOkresKod</f>
        <v>0</v>
      </c>
      <c r="E76" s="82" t="str">
        <f>IdentCertIFS</f>
        <v>N</v>
      </c>
      <c r="F76" s="82" t="str">
        <f>IdentCertBRC</f>
        <v>N</v>
      </c>
      <c r="G76" s="82">
        <f>IdentCertINE</f>
        <v>0</v>
      </c>
      <c r="H76" s="82">
        <f>IdentZostavil</f>
        <v>0</v>
      </c>
      <c r="I76" s="82">
        <f>IdentKontakt</f>
        <v>0</v>
      </c>
      <c r="J76" s="82">
        <f>IdentPotrKod</f>
        <v>0</v>
      </c>
      <c r="K76" s="82">
        <f>IdentUct</f>
        <v>0</v>
      </c>
      <c r="M76" s="82">
        <v>188</v>
      </c>
      <c r="N76" s="79" t="s">
        <v>732</v>
      </c>
      <c r="O76" s="100">
        <f>R18800991</f>
        <v>0</v>
      </c>
      <c r="P76" s="100">
        <f>R18800992</f>
        <v>0</v>
      </c>
      <c r="Q76" s="86">
        <v>0</v>
      </c>
      <c r="R76" s="86">
        <v>0</v>
      </c>
    </row>
    <row r="77" spans="1:18" ht="12.75">
      <c r="A77" s="83">
        <f>IdentIco</f>
        <v>0</v>
      </c>
      <c r="B77" s="84" t="str">
        <f>IdentDICO</f>
        <v>00</v>
      </c>
      <c r="C77" s="82">
        <f>wshIdentNazov</f>
        <v>0</v>
      </c>
      <c r="D77" s="82">
        <f>IdentOkresKod</f>
        <v>0</v>
      </c>
      <c r="E77" s="82" t="str">
        <f>IdentCertIFS</f>
        <v>N</v>
      </c>
      <c r="F77" s="82" t="str">
        <f>IdentCertBRC</f>
        <v>N</v>
      </c>
      <c r="G77" s="82">
        <f>IdentCertINE</f>
        <v>0</v>
      </c>
      <c r="H77" s="82">
        <f>IdentZostavil</f>
        <v>0</v>
      </c>
      <c r="I77" s="82">
        <f>IdentKontakt</f>
        <v>0</v>
      </c>
      <c r="J77" s="82">
        <f>IdentPotrKod</f>
        <v>0</v>
      </c>
      <c r="K77" s="82">
        <f>IdentUct</f>
        <v>0</v>
      </c>
      <c r="M77" s="82">
        <v>189</v>
      </c>
      <c r="N77" s="79" t="s">
        <v>715</v>
      </c>
      <c r="O77" s="85">
        <f>R18900011</f>
        <v>0</v>
      </c>
      <c r="P77" s="85">
        <f>R18900012</f>
        <v>0</v>
      </c>
      <c r="Q77" s="86">
        <v>0</v>
      </c>
      <c r="R77" s="86">
        <v>0</v>
      </c>
    </row>
    <row r="78" spans="1:18" ht="12.75">
      <c r="A78" s="83">
        <f>IdentIco</f>
        <v>0</v>
      </c>
      <c r="B78" s="84" t="str">
        <f>IdentDICO</f>
        <v>00</v>
      </c>
      <c r="C78" s="82">
        <f>wshIdentNazov</f>
        <v>0</v>
      </c>
      <c r="D78" s="82">
        <f>IdentOkresKod</f>
        <v>0</v>
      </c>
      <c r="E78" s="82" t="str">
        <f>IdentCertIFS</f>
        <v>N</v>
      </c>
      <c r="F78" s="82" t="str">
        <f>IdentCertBRC</f>
        <v>N</v>
      </c>
      <c r="G78" s="82">
        <f>IdentCertINE</f>
        <v>0</v>
      </c>
      <c r="H78" s="82">
        <f>IdentZostavil</f>
        <v>0</v>
      </c>
      <c r="I78" s="82">
        <f>IdentKontakt</f>
        <v>0</v>
      </c>
      <c r="J78" s="82">
        <f>IdentPotrKod</f>
        <v>0</v>
      </c>
      <c r="K78" s="82">
        <f>IdentUct</f>
        <v>0</v>
      </c>
      <c r="M78" s="82">
        <v>189</v>
      </c>
      <c r="N78" s="79" t="s">
        <v>717</v>
      </c>
      <c r="O78" s="85">
        <f>R18900021</f>
        <v>0</v>
      </c>
      <c r="P78" s="85">
        <f>R18900022</f>
        <v>0</v>
      </c>
      <c r="Q78" s="86">
        <v>0</v>
      </c>
      <c r="R78" s="86">
        <v>0</v>
      </c>
    </row>
    <row r="79" spans="1:18" ht="12.75">
      <c r="A79" s="83">
        <f>IdentIco</f>
        <v>0</v>
      </c>
      <c r="B79" s="84" t="str">
        <f>IdentDICO</f>
        <v>00</v>
      </c>
      <c r="C79" s="82">
        <f>wshIdentNazov</f>
        <v>0</v>
      </c>
      <c r="D79" s="82">
        <f>IdentOkresKod</f>
        <v>0</v>
      </c>
      <c r="E79" s="82" t="str">
        <f>IdentCertIFS</f>
        <v>N</v>
      </c>
      <c r="F79" s="82" t="str">
        <f>IdentCertBRC</f>
        <v>N</v>
      </c>
      <c r="G79" s="82">
        <f>IdentCertINE</f>
        <v>0</v>
      </c>
      <c r="H79" s="82">
        <f>IdentZostavil</f>
        <v>0</v>
      </c>
      <c r="I79" s="82">
        <f>IdentKontakt</f>
        <v>0</v>
      </c>
      <c r="J79" s="82">
        <f>IdentPotrKod</f>
        <v>0</v>
      </c>
      <c r="K79" s="82">
        <f>IdentUct</f>
        <v>0</v>
      </c>
      <c r="M79" s="82">
        <v>189</v>
      </c>
      <c r="N79" s="79" t="s">
        <v>719</v>
      </c>
      <c r="O79" s="85">
        <f>R18900031</f>
        <v>0</v>
      </c>
      <c r="P79" s="85">
        <f>R18900032</f>
        <v>0</v>
      </c>
      <c r="Q79" s="86">
        <v>0</v>
      </c>
      <c r="R79" s="86">
        <v>0</v>
      </c>
    </row>
    <row r="80" spans="1:18" ht="12.75">
      <c r="A80" s="83">
        <f>IdentIco</f>
        <v>0</v>
      </c>
      <c r="B80" s="84" t="str">
        <f>IdentDICO</f>
        <v>00</v>
      </c>
      <c r="C80" s="82">
        <f>wshIdentNazov</f>
        <v>0</v>
      </c>
      <c r="D80" s="82">
        <f>IdentOkresKod</f>
        <v>0</v>
      </c>
      <c r="E80" s="82" t="str">
        <f>IdentCertIFS</f>
        <v>N</v>
      </c>
      <c r="F80" s="82" t="str">
        <f>IdentCertBRC</f>
        <v>N</v>
      </c>
      <c r="G80" s="82">
        <f>IdentCertINE</f>
        <v>0</v>
      </c>
      <c r="H80" s="82">
        <f>IdentZostavil</f>
        <v>0</v>
      </c>
      <c r="I80" s="82">
        <f>IdentKontakt</f>
        <v>0</v>
      </c>
      <c r="J80" s="82">
        <f>IdentPotrKod</f>
        <v>0</v>
      </c>
      <c r="K80" s="82">
        <f>IdentUct</f>
        <v>0</v>
      </c>
      <c r="M80" s="82">
        <v>189</v>
      </c>
      <c r="N80" s="79" t="s">
        <v>721</v>
      </c>
      <c r="O80" s="85">
        <f>R18900041</f>
        <v>0</v>
      </c>
      <c r="P80" s="85">
        <f>R18900042</f>
        <v>0</v>
      </c>
      <c r="Q80" s="86">
        <v>0</v>
      </c>
      <c r="R80" s="86">
        <v>0</v>
      </c>
    </row>
    <row r="81" spans="1:18" ht="12.75">
      <c r="A81" s="83">
        <f>IdentIco</f>
        <v>0</v>
      </c>
      <c r="B81" s="84" t="str">
        <f>IdentDICO</f>
        <v>00</v>
      </c>
      <c r="C81" s="82">
        <f>wshIdentNazov</f>
        <v>0</v>
      </c>
      <c r="D81" s="82">
        <f>IdentOkresKod</f>
        <v>0</v>
      </c>
      <c r="E81" s="82" t="str">
        <f>IdentCertIFS</f>
        <v>N</v>
      </c>
      <c r="F81" s="82" t="str">
        <f>IdentCertBRC</f>
        <v>N</v>
      </c>
      <c r="G81" s="82">
        <f>IdentCertINE</f>
        <v>0</v>
      </c>
      <c r="H81" s="82">
        <f>IdentZostavil</f>
        <v>0</v>
      </c>
      <c r="I81" s="82">
        <f>IdentKontakt</f>
        <v>0</v>
      </c>
      <c r="J81" s="82">
        <f>IdentPotrKod</f>
        <v>0</v>
      </c>
      <c r="K81" s="82">
        <f>IdentUct</f>
        <v>0</v>
      </c>
      <c r="M81" s="82">
        <v>189</v>
      </c>
      <c r="N81" s="79" t="s">
        <v>723</v>
      </c>
      <c r="O81" s="85">
        <f>R18900051</f>
        <v>0</v>
      </c>
      <c r="P81" s="85">
        <f>R18900052</f>
        <v>0</v>
      </c>
      <c r="Q81" s="86">
        <v>0</v>
      </c>
      <c r="R81" s="86">
        <v>0</v>
      </c>
    </row>
    <row r="82" spans="1:18" ht="12.75">
      <c r="A82" s="83">
        <f>IdentIco</f>
        <v>0</v>
      </c>
      <c r="B82" s="84" t="str">
        <f>IdentDICO</f>
        <v>00</v>
      </c>
      <c r="C82" s="82">
        <f>wshIdentNazov</f>
        <v>0</v>
      </c>
      <c r="D82" s="82">
        <f>IdentOkresKod</f>
        <v>0</v>
      </c>
      <c r="E82" s="82" t="str">
        <f>IdentCertIFS</f>
        <v>N</v>
      </c>
      <c r="F82" s="82" t="str">
        <f>IdentCertBRC</f>
        <v>N</v>
      </c>
      <c r="G82" s="82">
        <f>IdentCertINE</f>
        <v>0</v>
      </c>
      <c r="H82" s="82">
        <f>IdentZostavil</f>
        <v>0</v>
      </c>
      <c r="I82" s="82">
        <f>IdentKontakt</f>
        <v>0</v>
      </c>
      <c r="J82" s="82">
        <f>IdentPotrKod</f>
        <v>0</v>
      </c>
      <c r="K82" s="82">
        <f>IdentUct</f>
        <v>0</v>
      </c>
      <c r="M82" s="82">
        <v>189</v>
      </c>
      <c r="N82" s="79" t="s">
        <v>725</v>
      </c>
      <c r="O82" s="85">
        <f>R18900061</f>
        <v>0</v>
      </c>
      <c r="P82" s="85">
        <f>R18900062</f>
        <v>0</v>
      </c>
      <c r="Q82" s="86">
        <v>0</v>
      </c>
      <c r="R82" s="86">
        <v>0</v>
      </c>
    </row>
    <row r="83" spans="1:18" ht="12.75">
      <c r="A83" s="83">
        <f>IdentIco</f>
        <v>0</v>
      </c>
      <c r="B83" s="84" t="str">
        <f>IdentDICO</f>
        <v>00</v>
      </c>
      <c r="C83" s="82">
        <f>wshIdentNazov</f>
        <v>0</v>
      </c>
      <c r="D83" s="82">
        <f>IdentOkresKod</f>
        <v>0</v>
      </c>
      <c r="E83" s="82" t="str">
        <f>IdentCertIFS</f>
        <v>N</v>
      </c>
      <c r="F83" s="82" t="str">
        <f>IdentCertBRC</f>
        <v>N</v>
      </c>
      <c r="G83" s="82">
        <f>IdentCertINE</f>
        <v>0</v>
      </c>
      <c r="H83" s="82">
        <f>IdentZostavil</f>
        <v>0</v>
      </c>
      <c r="I83" s="82">
        <f>IdentKontakt</f>
        <v>0</v>
      </c>
      <c r="J83" s="82">
        <f>IdentPotrKod</f>
        <v>0</v>
      </c>
      <c r="K83" s="82">
        <f>IdentUct</f>
        <v>0</v>
      </c>
      <c r="M83" s="82">
        <v>189</v>
      </c>
      <c r="N83" s="79" t="s">
        <v>727</v>
      </c>
      <c r="O83" s="85">
        <f>R18900071</f>
        <v>0</v>
      </c>
      <c r="P83" s="85">
        <f>R18900072</f>
        <v>0</v>
      </c>
      <c r="Q83" s="86">
        <v>0</v>
      </c>
      <c r="R83" s="86">
        <v>0</v>
      </c>
    </row>
    <row r="84" spans="1:18" ht="12.75">
      <c r="A84" s="83">
        <f>IdentIco</f>
        <v>0</v>
      </c>
      <c r="B84" s="84" t="str">
        <f>IdentDICO</f>
        <v>00</v>
      </c>
      <c r="C84" s="82">
        <f>wshIdentNazov</f>
        <v>0</v>
      </c>
      <c r="D84" s="82">
        <f>IdentOkresKod</f>
        <v>0</v>
      </c>
      <c r="E84" s="82" t="str">
        <f>IdentCertIFS</f>
        <v>N</v>
      </c>
      <c r="F84" s="82" t="str">
        <f>IdentCertBRC</f>
        <v>N</v>
      </c>
      <c r="G84" s="82">
        <f>IdentCertINE</f>
        <v>0</v>
      </c>
      <c r="H84" s="82">
        <f>IdentZostavil</f>
        <v>0</v>
      </c>
      <c r="I84" s="82">
        <f>IdentKontakt</f>
        <v>0</v>
      </c>
      <c r="J84" s="82">
        <f>IdentPotrKod</f>
        <v>0</v>
      </c>
      <c r="K84" s="82">
        <f>IdentUct</f>
        <v>0</v>
      </c>
      <c r="M84" s="82">
        <v>189</v>
      </c>
      <c r="N84" s="79" t="s">
        <v>732</v>
      </c>
      <c r="O84" s="100">
        <f>R18900991</f>
        <v>0</v>
      </c>
      <c r="P84" s="100">
        <f>R18900992</f>
        <v>0</v>
      </c>
      <c r="Q84" s="86">
        <v>0</v>
      </c>
      <c r="R84" s="86">
        <v>0</v>
      </c>
    </row>
    <row r="85" spans="1:18" ht="12.75">
      <c r="A85" s="83">
        <f>IdentIco</f>
        <v>0</v>
      </c>
      <c r="B85" s="84" t="str">
        <f>IdentDICO</f>
        <v>00</v>
      </c>
      <c r="C85" s="82">
        <f>wshIdentNazov</f>
        <v>0</v>
      </c>
      <c r="D85" s="82">
        <f>IdentOkresKod</f>
        <v>0</v>
      </c>
      <c r="E85" s="82" t="str">
        <f>IdentCertIFS</f>
        <v>N</v>
      </c>
      <c r="F85" s="82" t="str">
        <f>IdentCertBRC</f>
        <v>N</v>
      </c>
      <c r="G85" s="82">
        <f>IdentCertINE</f>
        <v>0</v>
      </c>
      <c r="H85" s="82">
        <f>IdentZostavil</f>
        <v>0</v>
      </c>
      <c r="I85" s="82">
        <f>IdentKontakt</f>
        <v>0</v>
      </c>
      <c r="J85" s="82">
        <f>IdentPotrKod</f>
        <v>0</v>
      </c>
      <c r="K85" s="82">
        <f>IdentUct</f>
        <v>0</v>
      </c>
      <c r="M85" s="82">
        <v>190</v>
      </c>
      <c r="N85" s="79" t="s">
        <v>715</v>
      </c>
      <c r="O85" s="85">
        <f>R19000011</f>
        <v>0</v>
      </c>
      <c r="P85" s="85">
        <f>R19000012</f>
        <v>0</v>
      </c>
      <c r="Q85" s="85">
        <f>R19000013</f>
        <v>0</v>
      </c>
      <c r="R85" s="85">
        <f>R19000014</f>
        <v>0</v>
      </c>
    </row>
    <row r="86" spans="1:18" ht="12.75">
      <c r="A86" s="83">
        <f>IdentIco</f>
        <v>0</v>
      </c>
      <c r="B86" s="84" t="str">
        <f>IdentDICO</f>
        <v>00</v>
      </c>
      <c r="C86" s="82">
        <f>wshIdentNazov</f>
        <v>0</v>
      </c>
      <c r="D86" s="82">
        <f>IdentOkresKod</f>
        <v>0</v>
      </c>
      <c r="E86" s="82" t="str">
        <f>IdentCertIFS</f>
        <v>N</v>
      </c>
      <c r="F86" s="82" t="str">
        <f>IdentCertBRC</f>
        <v>N</v>
      </c>
      <c r="G86" s="82">
        <f>IdentCertINE</f>
        <v>0</v>
      </c>
      <c r="H86" s="82">
        <f>IdentZostavil</f>
        <v>0</v>
      </c>
      <c r="I86" s="82">
        <f>IdentKontakt</f>
        <v>0</v>
      </c>
      <c r="J86" s="82">
        <f>IdentPotrKod</f>
        <v>0</v>
      </c>
      <c r="K86" s="82">
        <f>IdentUct</f>
        <v>0</v>
      </c>
      <c r="M86" s="82">
        <v>190</v>
      </c>
      <c r="N86" s="79" t="s">
        <v>717</v>
      </c>
      <c r="O86" s="85">
        <f>R19000021</f>
        <v>0</v>
      </c>
      <c r="P86" s="85">
        <f>R19000022</f>
        <v>0</v>
      </c>
      <c r="Q86" s="85">
        <f>R19000023</f>
        <v>0</v>
      </c>
      <c r="R86" s="85">
        <f>R19000024</f>
        <v>0</v>
      </c>
    </row>
    <row r="87" spans="1:18" ht="12.75">
      <c r="A87" s="83">
        <f>IdentIco</f>
        <v>0</v>
      </c>
      <c r="B87" s="84" t="str">
        <f>IdentDICO</f>
        <v>00</v>
      </c>
      <c r="C87" s="82">
        <f>wshIdentNazov</f>
        <v>0</v>
      </c>
      <c r="D87" s="82">
        <f>IdentOkresKod</f>
        <v>0</v>
      </c>
      <c r="E87" s="82" t="str">
        <f>IdentCertIFS</f>
        <v>N</v>
      </c>
      <c r="F87" s="82" t="str">
        <f>IdentCertBRC</f>
        <v>N</v>
      </c>
      <c r="G87" s="82">
        <f>IdentCertINE</f>
        <v>0</v>
      </c>
      <c r="H87" s="82">
        <f>IdentZostavil</f>
        <v>0</v>
      </c>
      <c r="I87" s="82">
        <f>IdentKontakt</f>
        <v>0</v>
      </c>
      <c r="J87" s="82">
        <f>IdentPotrKod</f>
        <v>0</v>
      </c>
      <c r="K87" s="82">
        <f>IdentUct</f>
        <v>0</v>
      </c>
      <c r="M87" s="82">
        <v>190</v>
      </c>
      <c r="N87" s="79" t="s">
        <v>719</v>
      </c>
      <c r="O87" s="85">
        <f>R19000031</f>
        <v>0</v>
      </c>
      <c r="P87" s="85">
        <f>R19000032</f>
        <v>0</v>
      </c>
      <c r="Q87" s="85">
        <f>R19000033</f>
        <v>0</v>
      </c>
      <c r="R87" s="85">
        <f>R19000034</f>
        <v>0</v>
      </c>
    </row>
    <row r="88" spans="1:18" ht="12.75">
      <c r="A88" s="83">
        <f>IdentIco</f>
        <v>0</v>
      </c>
      <c r="B88" s="84" t="str">
        <f>IdentDICO</f>
        <v>00</v>
      </c>
      <c r="C88" s="82">
        <f>wshIdentNazov</f>
        <v>0</v>
      </c>
      <c r="D88" s="82">
        <f>IdentOkresKod</f>
        <v>0</v>
      </c>
      <c r="E88" s="82" t="str">
        <f>IdentCertIFS</f>
        <v>N</v>
      </c>
      <c r="F88" s="82" t="str">
        <f>IdentCertBRC</f>
        <v>N</v>
      </c>
      <c r="G88" s="82">
        <f>IdentCertINE</f>
        <v>0</v>
      </c>
      <c r="H88" s="82">
        <f>IdentZostavil</f>
        <v>0</v>
      </c>
      <c r="I88" s="82">
        <f>IdentKontakt</f>
        <v>0</v>
      </c>
      <c r="J88" s="82">
        <f>IdentPotrKod</f>
        <v>0</v>
      </c>
      <c r="K88" s="82">
        <f>IdentUct</f>
        <v>0</v>
      </c>
      <c r="M88" s="82">
        <v>190</v>
      </c>
      <c r="N88" s="79" t="s">
        <v>721</v>
      </c>
      <c r="O88" s="85">
        <f>R19000041</f>
        <v>0</v>
      </c>
      <c r="P88" s="85">
        <f>R19000042</f>
        <v>0</v>
      </c>
      <c r="Q88" s="85">
        <f>R19000043</f>
        <v>0</v>
      </c>
      <c r="R88" s="85">
        <f>R19000044</f>
        <v>0</v>
      </c>
    </row>
    <row r="89" spans="1:18" ht="12.75">
      <c r="A89" s="83">
        <f>IdentIco</f>
        <v>0</v>
      </c>
      <c r="B89" s="84" t="str">
        <f>IdentDICO</f>
        <v>00</v>
      </c>
      <c r="C89" s="82">
        <f>wshIdentNazov</f>
        <v>0</v>
      </c>
      <c r="D89" s="82">
        <f>IdentOkresKod</f>
        <v>0</v>
      </c>
      <c r="E89" s="82" t="str">
        <f>IdentCertIFS</f>
        <v>N</v>
      </c>
      <c r="F89" s="82" t="str">
        <f>IdentCertBRC</f>
        <v>N</v>
      </c>
      <c r="G89" s="82">
        <f>IdentCertINE</f>
        <v>0</v>
      </c>
      <c r="H89" s="82">
        <f>IdentZostavil</f>
        <v>0</v>
      </c>
      <c r="I89" s="82">
        <f>IdentKontakt</f>
        <v>0</v>
      </c>
      <c r="J89" s="82">
        <f>IdentPotrKod</f>
        <v>0</v>
      </c>
      <c r="K89" s="82">
        <f>IdentUct</f>
        <v>0</v>
      </c>
      <c r="M89" s="82">
        <v>190</v>
      </c>
      <c r="N89" s="79" t="s">
        <v>723</v>
      </c>
      <c r="O89" s="85">
        <f>R19000051</f>
        <v>0</v>
      </c>
      <c r="P89" s="85">
        <f>R19000052</f>
        <v>0</v>
      </c>
      <c r="Q89" s="85">
        <f>R19000053</f>
        <v>0</v>
      </c>
      <c r="R89" s="85">
        <f>R19000054</f>
        <v>0</v>
      </c>
    </row>
    <row r="90" spans="1:18" ht="12.75">
      <c r="A90" s="83">
        <f>IdentIco</f>
        <v>0</v>
      </c>
      <c r="B90" s="84" t="str">
        <f>IdentDICO</f>
        <v>00</v>
      </c>
      <c r="C90" s="82">
        <f>wshIdentNazov</f>
        <v>0</v>
      </c>
      <c r="D90" s="82">
        <f>IdentOkresKod</f>
        <v>0</v>
      </c>
      <c r="E90" s="82" t="str">
        <f>IdentCertIFS</f>
        <v>N</v>
      </c>
      <c r="F90" s="82" t="str">
        <f>IdentCertBRC</f>
        <v>N</v>
      </c>
      <c r="G90" s="82">
        <f>IdentCertINE</f>
        <v>0</v>
      </c>
      <c r="H90" s="82">
        <f>IdentZostavil</f>
        <v>0</v>
      </c>
      <c r="I90" s="82">
        <f>IdentKontakt</f>
        <v>0</v>
      </c>
      <c r="J90" s="82">
        <f>IdentPotrKod</f>
        <v>0</v>
      </c>
      <c r="K90" s="82">
        <f>IdentUct</f>
        <v>0</v>
      </c>
      <c r="M90" s="82">
        <v>190</v>
      </c>
      <c r="N90" s="79" t="s">
        <v>725</v>
      </c>
      <c r="O90" s="85">
        <f>R19000061</f>
        <v>0</v>
      </c>
      <c r="P90" s="85">
        <f>R19000062</f>
        <v>0</v>
      </c>
      <c r="Q90" s="85">
        <f>R19000063</f>
        <v>0</v>
      </c>
      <c r="R90" s="85">
        <f>R19000064</f>
        <v>0</v>
      </c>
    </row>
    <row r="91" spans="1:18" ht="12.75">
      <c r="A91" s="83">
        <f>IdentIco</f>
        <v>0</v>
      </c>
      <c r="B91" s="84" t="str">
        <f>IdentDICO</f>
        <v>00</v>
      </c>
      <c r="C91" s="82">
        <f>wshIdentNazov</f>
        <v>0</v>
      </c>
      <c r="D91" s="82">
        <f>IdentOkresKod</f>
        <v>0</v>
      </c>
      <c r="E91" s="82" t="str">
        <f>IdentCertIFS</f>
        <v>N</v>
      </c>
      <c r="F91" s="82" t="str">
        <f>IdentCertBRC</f>
        <v>N</v>
      </c>
      <c r="G91" s="82">
        <f>IdentCertINE</f>
        <v>0</v>
      </c>
      <c r="H91" s="82">
        <f>IdentZostavil</f>
        <v>0</v>
      </c>
      <c r="I91" s="82">
        <f>IdentKontakt</f>
        <v>0</v>
      </c>
      <c r="J91" s="82">
        <f>IdentPotrKod</f>
        <v>0</v>
      </c>
      <c r="K91" s="82">
        <f>IdentUct</f>
        <v>0</v>
      </c>
      <c r="M91" s="82">
        <v>190</v>
      </c>
      <c r="N91" s="79" t="s">
        <v>727</v>
      </c>
      <c r="O91" s="85">
        <f>R19000071</f>
        <v>0</v>
      </c>
      <c r="P91" s="85">
        <f>R19000072</f>
        <v>0</v>
      </c>
      <c r="Q91" s="85">
        <f>R19000073</f>
        <v>0</v>
      </c>
      <c r="R91" s="85">
        <f>R19000074</f>
        <v>0</v>
      </c>
    </row>
    <row r="92" spans="1:18" ht="12.75">
      <c r="A92" s="83">
        <f>IdentIco</f>
        <v>0</v>
      </c>
      <c r="B92" s="84" t="str">
        <f>IdentDICO</f>
        <v>00</v>
      </c>
      <c r="C92" s="82">
        <f>wshIdentNazov</f>
        <v>0</v>
      </c>
      <c r="D92" s="82">
        <f>IdentOkresKod</f>
        <v>0</v>
      </c>
      <c r="E92" s="82" t="str">
        <f>IdentCertIFS</f>
        <v>N</v>
      </c>
      <c r="F92" s="82" t="str">
        <f>IdentCertBRC</f>
        <v>N</v>
      </c>
      <c r="G92" s="82">
        <f>IdentCertINE</f>
        <v>0</v>
      </c>
      <c r="H92" s="82">
        <f>IdentZostavil</f>
        <v>0</v>
      </c>
      <c r="I92" s="82">
        <f>IdentKontakt</f>
        <v>0</v>
      </c>
      <c r="J92" s="82">
        <f>IdentPotrKod</f>
        <v>0</v>
      </c>
      <c r="K92" s="82">
        <f>IdentUct</f>
        <v>0</v>
      </c>
      <c r="M92" s="82">
        <v>190</v>
      </c>
      <c r="N92" s="79" t="s">
        <v>729</v>
      </c>
      <c r="O92" s="85">
        <f>R19000081</f>
        <v>0</v>
      </c>
      <c r="P92" s="85">
        <f>R19000082</f>
        <v>0</v>
      </c>
      <c r="Q92" s="85">
        <f>R19000083</f>
        <v>0</v>
      </c>
      <c r="R92" s="85">
        <f>R19000084</f>
        <v>0</v>
      </c>
    </row>
    <row r="93" spans="1:18" ht="12.75">
      <c r="A93" s="83">
        <f>IdentIco</f>
        <v>0</v>
      </c>
      <c r="B93" s="84" t="str">
        <f>IdentDICO</f>
        <v>00</v>
      </c>
      <c r="C93" s="82">
        <f>wshIdentNazov</f>
        <v>0</v>
      </c>
      <c r="D93" s="82">
        <f>IdentOkresKod</f>
        <v>0</v>
      </c>
      <c r="E93" s="82" t="str">
        <f>IdentCertIFS</f>
        <v>N</v>
      </c>
      <c r="F93" s="82" t="str">
        <f>IdentCertBRC</f>
        <v>N</v>
      </c>
      <c r="G93" s="82">
        <f>IdentCertINE</f>
        <v>0</v>
      </c>
      <c r="H93" s="82">
        <f>IdentZostavil</f>
        <v>0</v>
      </c>
      <c r="I93" s="82">
        <f>IdentKontakt</f>
        <v>0</v>
      </c>
      <c r="J93" s="82">
        <f>IdentPotrKod</f>
        <v>0</v>
      </c>
      <c r="K93" s="82">
        <f>IdentUct</f>
        <v>0</v>
      </c>
      <c r="M93" s="82">
        <v>190</v>
      </c>
      <c r="N93" s="79" t="s">
        <v>731</v>
      </c>
      <c r="O93" s="85">
        <f>R19000091</f>
        <v>0</v>
      </c>
      <c r="P93" s="85">
        <f>R19000092</f>
        <v>0</v>
      </c>
      <c r="Q93" s="85">
        <f>R19000093</f>
        <v>0</v>
      </c>
      <c r="R93" s="85">
        <f>R19000094</f>
        <v>0</v>
      </c>
    </row>
    <row r="94" spans="1:18" ht="12.75">
      <c r="A94" s="83">
        <f>IdentIco</f>
        <v>0</v>
      </c>
      <c r="B94" s="84" t="str">
        <f>IdentDICO</f>
        <v>00</v>
      </c>
      <c r="C94" s="82">
        <f>wshIdentNazov</f>
        <v>0</v>
      </c>
      <c r="D94" s="82">
        <f>IdentOkresKod</f>
        <v>0</v>
      </c>
      <c r="E94" s="82" t="str">
        <f>IdentCertIFS</f>
        <v>N</v>
      </c>
      <c r="F94" s="82" t="str">
        <f>IdentCertBRC</f>
        <v>N</v>
      </c>
      <c r="G94" s="82">
        <f>IdentCertINE</f>
        <v>0</v>
      </c>
      <c r="H94" s="82">
        <f>IdentZostavil</f>
        <v>0</v>
      </c>
      <c r="I94" s="82">
        <f>IdentKontakt</f>
        <v>0</v>
      </c>
      <c r="J94" s="82">
        <f>IdentPotrKod</f>
        <v>0</v>
      </c>
      <c r="K94" s="82">
        <f>IdentUct</f>
        <v>0</v>
      </c>
      <c r="M94" s="82">
        <v>190</v>
      </c>
      <c r="N94" s="79" t="s">
        <v>743</v>
      </c>
      <c r="O94" s="85">
        <f>R19000101</f>
        <v>0</v>
      </c>
      <c r="P94" s="85">
        <f>R19000102</f>
        <v>0</v>
      </c>
      <c r="Q94" s="85">
        <f>R19000103</f>
        <v>0</v>
      </c>
      <c r="R94" s="85">
        <f>R19000104</f>
        <v>0</v>
      </c>
    </row>
    <row r="95" spans="1:18" ht="12.75">
      <c r="A95" s="83">
        <f>IdentIco</f>
        <v>0</v>
      </c>
      <c r="B95" s="84" t="str">
        <f>IdentDICO</f>
        <v>00</v>
      </c>
      <c r="C95" s="82">
        <f>wshIdentNazov</f>
        <v>0</v>
      </c>
      <c r="D95" s="82">
        <f>IdentOkresKod</f>
        <v>0</v>
      </c>
      <c r="E95" s="82" t="str">
        <f>IdentCertIFS</f>
        <v>N</v>
      </c>
      <c r="F95" s="82" t="str">
        <f>IdentCertBRC</f>
        <v>N</v>
      </c>
      <c r="G95" s="82">
        <f>IdentCertINE</f>
        <v>0</v>
      </c>
      <c r="H95" s="82">
        <f>IdentZostavil</f>
        <v>0</v>
      </c>
      <c r="I95" s="82">
        <f>IdentKontakt</f>
        <v>0</v>
      </c>
      <c r="J95" s="82">
        <f>IdentPotrKod</f>
        <v>0</v>
      </c>
      <c r="K95" s="82">
        <f>IdentUct</f>
        <v>0</v>
      </c>
      <c r="M95" s="82">
        <v>190</v>
      </c>
      <c r="N95" s="79" t="s">
        <v>745</v>
      </c>
      <c r="O95" s="85">
        <f>R19000111</f>
        <v>0</v>
      </c>
      <c r="P95" s="85">
        <f>R19000112</f>
        <v>0</v>
      </c>
      <c r="Q95" s="85">
        <f>R19000113</f>
        <v>0</v>
      </c>
      <c r="R95" s="85">
        <f>R19000114</f>
        <v>0</v>
      </c>
    </row>
    <row r="96" spans="1:18" ht="12.75">
      <c r="A96" s="83">
        <f>IdentIco</f>
        <v>0</v>
      </c>
      <c r="B96" s="84" t="str">
        <f>IdentDICO</f>
        <v>00</v>
      </c>
      <c r="C96" s="82">
        <f>wshIdentNazov</f>
        <v>0</v>
      </c>
      <c r="D96" s="82">
        <f>IdentOkresKod</f>
        <v>0</v>
      </c>
      <c r="E96" s="82" t="str">
        <f>IdentCertIFS</f>
        <v>N</v>
      </c>
      <c r="F96" s="82" t="str">
        <f>IdentCertBRC</f>
        <v>N</v>
      </c>
      <c r="G96" s="82">
        <f>IdentCertINE</f>
        <v>0</v>
      </c>
      <c r="H96" s="82">
        <f>IdentZostavil</f>
        <v>0</v>
      </c>
      <c r="I96" s="82">
        <f>IdentKontakt</f>
        <v>0</v>
      </c>
      <c r="J96" s="82">
        <f>IdentPotrKod</f>
        <v>0</v>
      </c>
      <c r="K96" s="82">
        <f>IdentUct</f>
        <v>0</v>
      </c>
      <c r="M96" s="82">
        <v>190</v>
      </c>
      <c r="N96" s="79" t="s">
        <v>747</v>
      </c>
      <c r="O96" s="85">
        <f>R19000121</f>
        <v>0</v>
      </c>
      <c r="P96" s="85">
        <f>R19000122</f>
        <v>0</v>
      </c>
      <c r="Q96" s="85">
        <f>R19000123</f>
        <v>0</v>
      </c>
      <c r="R96" s="85">
        <f>R19000124</f>
        <v>0</v>
      </c>
    </row>
    <row r="97" spans="1:18" ht="12.75">
      <c r="A97" s="83">
        <f>IdentIco</f>
        <v>0</v>
      </c>
      <c r="B97" s="84" t="str">
        <f>IdentDICO</f>
        <v>00</v>
      </c>
      <c r="C97" s="82">
        <f>wshIdentNazov</f>
        <v>0</v>
      </c>
      <c r="D97" s="82">
        <f>IdentOkresKod</f>
        <v>0</v>
      </c>
      <c r="E97" s="82" t="str">
        <f>IdentCertIFS</f>
        <v>N</v>
      </c>
      <c r="F97" s="82" t="str">
        <f>IdentCertBRC</f>
        <v>N</v>
      </c>
      <c r="G97" s="82">
        <f>IdentCertINE</f>
        <v>0</v>
      </c>
      <c r="H97" s="82">
        <f>IdentZostavil</f>
        <v>0</v>
      </c>
      <c r="I97" s="82">
        <f>IdentKontakt</f>
        <v>0</v>
      </c>
      <c r="J97" s="82">
        <f>IdentPotrKod</f>
        <v>0</v>
      </c>
      <c r="K97" s="82">
        <f>IdentUct</f>
        <v>0</v>
      </c>
      <c r="M97" s="82">
        <v>190</v>
      </c>
      <c r="N97" s="79" t="s">
        <v>749</v>
      </c>
      <c r="O97" s="85">
        <f>R19000131</f>
        <v>0</v>
      </c>
      <c r="P97" s="85">
        <f>R19000132</f>
        <v>0</v>
      </c>
      <c r="Q97" s="85">
        <f>R19000133</f>
        <v>0</v>
      </c>
      <c r="R97" s="85">
        <f>R19000134</f>
        <v>0</v>
      </c>
    </row>
    <row r="98" spans="1:18" ht="12.75">
      <c r="A98" s="83">
        <f>IdentIco</f>
        <v>0</v>
      </c>
      <c r="B98" s="84" t="str">
        <f>IdentDICO</f>
        <v>00</v>
      </c>
      <c r="C98" s="82">
        <f>wshIdentNazov</f>
        <v>0</v>
      </c>
      <c r="D98" s="82">
        <f>IdentOkresKod</f>
        <v>0</v>
      </c>
      <c r="E98" s="82" t="str">
        <f>IdentCertIFS</f>
        <v>N</v>
      </c>
      <c r="F98" s="82" t="str">
        <f>IdentCertBRC</f>
        <v>N</v>
      </c>
      <c r="G98" s="82">
        <f>IdentCertINE</f>
        <v>0</v>
      </c>
      <c r="H98" s="82">
        <f>IdentZostavil</f>
        <v>0</v>
      </c>
      <c r="I98" s="82">
        <f>IdentKontakt</f>
        <v>0</v>
      </c>
      <c r="J98" s="82">
        <f>IdentPotrKod</f>
        <v>0</v>
      </c>
      <c r="K98" s="82">
        <f>IdentUct</f>
        <v>0</v>
      </c>
      <c r="M98" s="82">
        <v>190</v>
      </c>
      <c r="N98" s="79" t="s">
        <v>751</v>
      </c>
      <c r="O98" s="85">
        <f>R19000141</f>
        <v>0</v>
      </c>
      <c r="P98" s="85">
        <f>R19000142</f>
        <v>0</v>
      </c>
      <c r="Q98" s="85">
        <f>R19000143</f>
        <v>0</v>
      </c>
      <c r="R98" s="85">
        <f>R19000144</f>
        <v>0</v>
      </c>
    </row>
    <row r="99" spans="1:18" ht="12.75">
      <c r="A99" s="83">
        <f>IdentIco</f>
        <v>0</v>
      </c>
      <c r="B99" s="84" t="str">
        <f>IdentDICO</f>
        <v>00</v>
      </c>
      <c r="C99" s="82">
        <f>wshIdentNazov</f>
        <v>0</v>
      </c>
      <c r="D99" s="82">
        <f>IdentOkresKod</f>
        <v>0</v>
      </c>
      <c r="E99" s="82" t="str">
        <f>IdentCertIFS</f>
        <v>N</v>
      </c>
      <c r="F99" s="82" t="str">
        <f>IdentCertBRC</f>
        <v>N</v>
      </c>
      <c r="G99" s="82">
        <f>IdentCertINE</f>
        <v>0</v>
      </c>
      <c r="H99" s="82">
        <f>IdentZostavil</f>
        <v>0</v>
      </c>
      <c r="I99" s="82">
        <f>IdentKontakt</f>
        <v>0</v>
      </c>
      <c r="J99" s="82">
        <f>IdentPotrKod</f>
        <v>0</v>
      </c>
      <c r="K99" s="82">
        <f>IdentUct</f>
        <v>0</v>
      </c>
      <c r="M99" s="82">
        <v>190</v>
      </c>
      <c r="N99" s="79" t="s">
        <v>753</v>
      </c>
      <c r="O99" s="85">
        <f>R19000151</f>
        <v>0</v>
      </c>
      <c r="P99" s="85">
        <f>R19000152</f>
        <v>0</v>
      </c>
      <c r="Q99" s="85">
        <f>R19000153</f>
        <v>0</v>
      </c>
      <c r="R99" s="85">
        <f>R19000154</f>
        <v>0</v>
      </c>
    </row>
    <row r="100" spans="1:18" ht="12.75">
      <c r="A100" s="83">
        <f>IdentIco</f>
        <v>0</v>
      </c>
      <c r="B100" s="84" t="str">
        <f>IdentDICO</f>
        <v>00</v>
      </c>
      <c r="C100" s="82">
        <f>wshIdentNazov</f>
        <v>0</v>
      </c>
      <c r="D100" s="82">
        <f>IdentOkresKod</f>
        <v>0</v>
      </c>
      <c r="E100" s="82" t="str">
        <f>IdentCertIFS</f>
        <v>N</v>
      </c>
      <c r="F100" s="82" t="str">
        <f>IdentCertBRC</f>
        <v>N</v>
      </c>
      <c r="G100" s="82">
        <f>IdentCertINE</f>
        <v>0</v>
      </c>
      <c r="H100" s="82">
        <f>IdentZostavil</f>
        <v>0</v>
      </c>
      <c r="I100" s="82">
        <f>IdentKontakt</f>
        <v>0</v>
      </c>
      <c r="J100" s="82">
        <f>IdentPotrKod</f>
        <v>0</v>
      </c>
      <c r="K100" s="82">
        <f>IdentUct</f>
        <v>0</v>
      </c>
      <c r="M100" s="82">
        <v>190</v>
      </c>
      <c r="N100" s="79" t="s">
        <v>755</v>
      </c>
      <c r="O100" s="100">
        <f>R19000161</f>
        <v>0</v>
      </c>
      <c r="P100" s="100">
        <f>R19000162</f>
        <v>0</v>
      </c>
      <c r="Q100" s="100">
        <v>0</v>
      </c>
      <c r="R100" s="100">
        <v>0</v>
      </c>
    </row>
    <row r="101" spans="1:18" ht="12.75">
      <c r="A101" s="83">
        <f>IdentIco</f>
        <v>0</v>
      </c>
      <c r="B101" s="84" t="str">
        <f>IdentDICO</f>
        <v>00</v>
      </c>
      <c r="C101" s="82">
        <f>wshIdentNazov</f>
        <v>0</v>
      </c>
      <c r="D101" s="82">
        <f>IdentOkresKod</f>
        <v>0</v>
      </c>
      <c r="E101" s="82" t="str">
        <f>IdentCertIFS</f>
        <v>N</v>
      </c>
      <c r="F101" s="82" t="str">
        <f>IdentCertBRC</f>
        <v>N</v>
      </c>
      <c r="G101" s="82">
        <f>IdentCertINE</f>
        <v>0</v>
      </c>
      <c r="H101" s="82">
        <f>IdentZostavil</f>
        <v>0</v>
      </c>
      <c r="I101" s="82">
        <f>IdentKontakt</f>
        <v>0</v>
      </c>
      <c r="J101" s="82">
        <f>IdentPotrKod</f>
        <v>0</v>
      </c>
      <c r="K101" s="82">
        <f>IdentUct</f>
        <v>0</v>
      </c>
      <c r="M101" s="82">
        <v>190</v>
      </c>
      <c r="N101" s="79" t="s">
        <v>757</v>
      </c>
      <c r="O101" s="85">
        <f>R19000171</f>
        <v>0</v>
      </c>
      <c r="P101" s="85">
        <f>R19000172</f>
        <v>0</v>
      </c>
      <c r="Q101" s="100">
        <v>0</v>
      </c>
      <c r="R101" s="100">
        <v>0</v>
      </c>
    </row>
    <row r="102" spans="1:18" ht="12.75">
      <c r="A102" s="83">
        <f>IdentIco</f>
        <v>0</v>
      </c>
      <c r="B102" s="84" t="str">
        <f>IdentDICO</f>
        <v>00</v>
      </c>
      <c r="C102" s="82">
        <f>wshIdentNazov</f>
        <v>0</v>
      </c>
      <c r="D102" s="82">
        <f>IdentOkresKod</f>
        <v>0</v>
      </c>
      <c r="E102" s="82" t="str">
        <f>IdentCertIFS</f>
        <v>N</v>
      </c>
      <c r="F102" s="82" t="str">
        <f>IdentCertBRC</f>
        <v>N</v>
      </c>
      <c r="G102" s="82">
        <f>IdentCertINE</f>
        <v>0</v>
      </c>
      <c r="H102" s="82">
        <f>IdentZostavil</f>
        <v>0</v>
      </c>
      <c r="I102" s="82">
        <f>IdentKontakt</f>
        <v>0</v>
      </c>
      <c r="J102" s="82">
        <f>IdentPotrKod</f>
        <v>0</v>
      </c>
      <c r="K102" s="82">
        <f>IdentUct</f>
        <v>0</v>
      </c>
      <c r="M102" s="82">
        <v>190</v>
      </c>
      <c r="N102" s="79" t="s">
        <v>759</v>
      </c>
      <c r="O102" s="85">
        <f>R19000181</f>
        <v>0</v>
      </c>
      <c r="P102" s="85">
        <f>R19000182</f>
        <v>0</v>
      </c>
      <c r="Q102" s="100">
        <v>0</v>
      </c>
      <c r="R102" s="100">
        <v>0</v>
      </c>
    </row>
    <row r="103" spans="1:18" ht="12.75">
      <c r="A103" s="83">
        <f>IdentIco</f>
        <v>0</v>
      </c>
      <c r="B103" s="84" t="str">
        <f>IdentDICO</f>
        <v>00</v>
      </c>
      <c r="C103" s="82">
        <f>wshIdentNazov</f>
        <v>0</v>
      </c>
      <c r="D103" s="82">
        <f>IdentOkresKod</f>
        <v>0</v>
      </c>
      <c r="E103" s="82" t="str">
        <f>IdentCertIFS</f>
        <v>N</v>
      </c>
      <c r="F103" s="82" t="str">
        <f>IdentCertBRC</f>
        <v>N</v>
      </c>
      <c r="G103" s="82">
        <f>IdentCertINE</f>
        <v>0</v>
      </c>
      <c r="H103" s="82">
        <f>IdentZostavil</f>
        <v>0</v>
      </c>
      <c r="I103" s="82">
        <f>IdentKontakt</f>
        <v>0</v>
      </c>
      <c r="J103" s="82">
        <f>IdentPotrKod</f>
        <v>0</v>
      </c>
      <c r="K103" s="82">
        <f>IdentUct</f>
        <v>0</v>
      </c>
      <c r="M103" s="82">
        <v>190</v>
      </c>
      <c r="N103" s="79" t="s">
        <v>761</v>
      </c>
      <c r="O103" s="85">
        <f>R19000191</f>
        <v>0</v>
      </c>
      <c r="P103" s="85">
        <f>R19000192</f>
        <v>0</v>
      </c>
      <c r="Q103" s="100">
        <v>0</v>
      </c>
      <c r="R103" s="100">
        <v>0</v>
      </c>
    </row>
    <row r="104" spans="1:18" ht="12.75">
      <c r="A104" s="83">
        <f>IdentIco</f>
        <v>0</v>
      </c>
      <c r="B104" s="84" t="str">
        <f>IdentDICO</f>
        <v>00</v>
      </c>
      <c r="C104" s="82">
        <f>wshIdentNazov</f>
        <v>0</v>
      </c>
      <c r="D104" s="82">
        <f>IdentOkresKod</f>
        <v>0</v>
      </c>
      <c r="E104" s="82" t="str">
        <f>IdentCertIFS</f>
        <v>N</v>
      </c>
      <c r="F104" s="82" t="str">
        <f>IdentCertBRC</f>
        <v>N</v>
      </c>
      <c r="G104" s="82">
        <f>IdentCertINE</f>
        <v>0</v>
      </c>
      <c r="H104" s="82">
        <f>IdentZostavil</f>
        <v>0</v>
      </c>
      <c r="I104" s="82">
        <f>IdentKontakt</f>
        <v>0</v>
      </c>
      <c r="J104" s="82">
        <f>IdentPotrKod</f>
        <v>0</v>
      </c>
      <c r="K104" s="82">
        <f>IdentUct</f>
        <v>0</v>
      </c>
      <c r="M104" s="82">
        <v>190</v>
      </c>
      <c r="N104" s="79" t="s">
        <v>763</v>
      </c>
      <c r="O104" s="85">
        <f>R19000201</f>
        <v>0</v>
      </c>
      <c r="P104" s="85">
        <f>R19000202</f>
        <v>0</v>
      </c>
      <c r="Q104" s="100">
        <v>0</v>
      </c>
      <c r="R104" s="100">
        <v>0</v>
      </c>
    </row>
    <row r="105" spans="1:18" ht="12.75">
      <c r="A105" s="83">
        <f>IdentIco</f>
        <v>0</v>
      </c>
      <c r="B105" s="84" t="str">
        <f>IdentDICO</f>
        <v>00</v>
      </c>
      <c r="C105" s="82">
        <f>wshIdentNazov</f>
        <v>0</v>
      </c>
      <c r="D105" s="82">
        <f>IdentOkresKod</f>
        <v>0</v>
      </c>
      <c r="E105" s="82" t="str">
        <f>IdentCertIFS</f>
        <v>N</v>
      </c>
      <c r="F105" s="82" t="str">
        <f>IdentCertBRC</f>
        <v>N</v>
      </c>
      <c r="G105" s="82">
        <f>IdentCertINE</f>
        <v>0</v>
      </c>
      <c r="H105" s="82">
        <f>IdentZostavil</f>
        <v>0</v>
      </c>
      <c r="I105" s="82">
        <f>IdentKontakt</f>
        <v>0</v>
      </c>
      <c r="J105" s="82">
        <f>IdentPotrKod</f>
        <v>0</v>
      </c>
      <c r="K105" s="82">
        <f>IdentUct</f>
        <v>0</v>
      </c>
      <c r="M105" s="82">
        <v>190</v>
      </c>
      <c r="N105" s="79" t="s">
        <v>765</v>
      </c>
      <c r="O105" s="85">
        <f>R19000211</f>
        <v>0</v>
      </c>
      <c r="P105" s="85">
        <f>R19000212</f>
        <v>0</v>
      </c>
      <c r="Q105" s="100">
        <v>0</v>
      </c>
      <c r="R105" s="100">
        <v>0</v>
      </c>
    </row>
    <row r="106" spans="1:18" ht="12.75">
      <c r="A106" s="83">
        <f>IdentIco</f>
        <v>0</v>
      </c>
      <c r="B106" s="84" t="str">
        <f>IdentDICO</f>
        <v>00</v>
      </c>
      <c r="C106" s="82">
        <f>wshIdentNazov</f>
        <v>0</v>
      </c>
      <c r="D106" s="82">
        <f>IdentOkresKod</f>
        <v>0</v>
      </c>
      <c r="E106" s="82" t="str">
        <f>IdentCertIFS</f>
        <v>N</v>
      </c>
      <c r="F106" s="82" t="str">
        <f>IdentCertBRC</f>
        <v>N</v>
      </c>
      <c r="G106" s="82">
        <f>IdentCertINE</f>
        <v>0</v>
      </c>
      <c r="H106" s="82">
        <f>IdentZostavil</f>
        <v>0</v>
      </c>
      <c r="I106" s="82">
        <f>IdentKontakt</f>
        <v>0</v>
      </c>
      <c r="J106" s="82">
        <f>IdentPotrKod</f>
        <v>0</v>
      </c>
      <c r="K106" s="82">
        <f>IdentUct</f>
        <v>0</v>
      </c>
      <c r="M106" s="82">
        <v>190</v>
      </c>
      <c r="N106" s="79" t="s">
        <v>767</v>
      </c>
      <c r="O106" s="85">
        <f>R19000221</f>
        <v>0</v>
      </c>
      <c r="P106" s="85">
        <f>R19000222</f>
        <v>0</v>
      </c>
      <c r="Q106" s="100">
        <v>0</v>
      </c>
      <c r="R106" s="100">
        <v>0</v>
      </c>
    </row>
    <row r="107" spans="1:18" ht="12.75">
      <c r="A107" s="83">
        <f>IdentIco</f>
        <v>0</v>
      </c>
      <c r="B107" s="84" t="str">
        <f>IdentDICO</f>
        <v>00</v>
      </c>
      <c r="C107" s="82">
        <f>wshIdentNazov</f>
        <v>0</v>
      </c>
      <c r="D107" s="82">
        <f>IdentOkresKod</f>
        <v>0</v>
      </c>
      <c r="E107" s="82" t="str">
        <f>IdentCertIFS</f>
        <v>N</v>
      </c>
      <c r="F107" s="82" t="str">
        <f>IdentCertBRC</f>
        <v>N</v>
      </c>
      <c r="G107" s="82">
        <f>IdentCertINE</f>
        <v>0</v>
      </c>
      <c r="H107" s="82">
        <f>IdentZostavil</f>
        <v>0</v>
      </c>
      <c r="I107" s="82">
        <f>IdentKontakt</f>
        <v>0</v>
      </c>
      <c r="J107" s="82">
        <f>IdentPotrKod</f>
        <v>0</v>
      </c>
      <c r="K107" s="82">
        <f>IdentUct</f>
        <v>0</v>
      </c>
      <c r="M107" s="82">
        <v>190</v>
      </c>
      <c r="N107" s="79" t="s">
        <v>732</v>
      </c>
      <c r="O107" s="100">
        <f>R19000991</f>
        <v>0</v>
      </c>
      <c r="P107" s="100">
        <f>R19000992</f>
        <v>0</v>
      </c>
      <c r="Q107" s="100">
        <f>R19000993</f>
        <v>0</v>
      </c>
      <c r="R107" s="100">
        <f>R19000994</f>
        <v>0</v>
      </c>
    </row>
    <row r="108" spans="1:18" ht="12.75">
      <c r="A108" s="83">
        <f>IdentIco</f>
        <v>0</v>
      </c>
      <c r="B108" s="84" t="str">
        <f>IdentDICO</f>
        <v>00</v>
      </c>
      <c r="C108" s="82">
        <f>wshIdentNazov</f>
        <v>0</v>
      </c>
      <c r="D108" s="82">
        <f>IdentOkresKod</f>
        <v>0</v>
      </c>
      <c r="E108" s="82" t="str">
        <f>IdentCertIFS</f>
        <v>N</v>
      </c>
      <c r="F108" s="82" t="str">
        <f>IdentCertBRC</f>
        <v>N</v>
      </c>
      <c r="G108" s="82">
        <f>IdentCertINE</f>
        <v>0</v>
      </c>
      <c r="H108" s="82">
        <f>IdentZostavil</f>
        <v>0</v>
      </c>
      <c r="I108" s="82">
        <f>IdentKontakt</f>
        <v>0</v>
      </c>
      <c r="J108" s="82">
        <f>IdentPotrKod</f>
        <v>0</v>
      </c>
      <c r="K108" s="82">
        <f>IdentUct</f>
        <v>0</v>
      </c>
      <c r="M108" s="82">
        <v>191</v>
      </c>
      <c r="N108" s="79" t="s">
        <v>715</v>
      </c>
      <c r="O108" s="85">
        <f>R19100011</f>
        <v>0</v>
      </c>
      <c r="P108" s="100">
        <v>0</v>
      </c>
      <c r="Q108" s="85">
        <f>R19100013</f>
        <v>0</v>
      </c>
      <c r="R108" s="100">
        <v>0</v>
      </c>
    </row>
    <row r="109" spans="1:18" ht="12.75">
      <c r="A109" s="83">
        <f>IdentIco</f>
        <v>0</v>
      </c>
      <c r="B109" s="84" t="str">
        <f>IdentDICO</f>
        <v>00</v>
      </c>
      <c r="C109" s="82">
        <f>wshIdentNazov</f>
        <v>0</v>
      </c>
      <c r="D109" s="82">
        <f>IdentOkresKod</f>
        <v>0</v>
      </c>
      <c r="E109" s="82" t="str">
        <f>IdentCertIFS</f>
        <v>N</v>
      </c>
      <c r="F109" s="82" t="str">
        <f>IdentCertBRC</f>
        <v>N</v>
      </c>
      <c r="G109" s="82">
        <f>IdentCertINE</f>
        <v>0</v>
      </c>
      <c r="H109" s="82">
        <f>IdentZostavil</f>
        <v>0</v>
      </c>
      <c r="I109" s="82">
        <f>IdentKontakt</f>
        <v>0</v>
      </c>
      <c r="J109" s="82">
        <f>IdentPotrKod</f>
        <v>0</v>
      </c>
      <c r="K109" s="82">
        <f>IdentUct</f>
        <v>0</v>
      </c>
      <c r="M109" s="82">
        <v>191</v>
      </c>
      <c r="N109" s="79" t="s">
        <v>717</v>
      </c>
      <c r="O109" s="85">
        <f>R19100021</f>
        <v>0</v>
      </c>
      <c r="P109" s="100">
        <v>0</v>
      </c>
      <c r="Q109" s="85">
        <f>R19100023</f>
        <v>0</v>
      </c>
      <c r="R109" s="100">
        <v>0</v>
      </c>
    </row>
    <row r="110" spans="1:18" ht="12.75">
      <c r="A110" s="83">
        <f>IdentIco</f>
        <v>0</v>
      </c>
      <c r="B110" s="84" t="str">
        <f>IdentDICO</f>
        <v>00</v>
      </c>
      <c r="C110" s="82">
        <f>wshIdentNazov</f>
        <v>0</v>
      </c>
      <c r="D110" s="82">
        <f>IdentOkresKod</f>
        <v>0</v>
      </c>
      <c r="E110" s="82" t="str">
        <f>IdentCertIFS</f>
        <v>N</v>
      </c>
      <c r="F110" s="82" t="str">
        <f>IdentCertBRC</f>
        <v>N</v>
      </c>
      <c r="G110" s="82">
        <f>IdentCertINE</f>
        <v>0</v>
      </c>
      <c r="H110" s="82">
        <f>IdentZostavil</f>
        <v>0</v>
      </c>
      <c r="I110" s="82">
        <f>IdentKontakt</f>
        <v>0</v>
      </c>
      <c r="J110" s="82">
        <f>IdentPotrKod</f>
        <v>0</v>
      </c>
      <c r="K110" s="82">
        <f>IdentUct</f>
        <v>0</v>
      </c>
      <c r="M110" s="82">
        <v>191</v>
      </c>
      <c r="N110" s="79" t="s">
        <v>719</v>
      </c>
      <c r="O110" s="85">
        <f>R19100031</f>
        <v>0</v>
      </c>
      <c r="P110" s="85">
        <f>R19100032</f>
        <v>0</v>
      </c>
      <c r="Q110" s="85">
        <f>R19100033</f>
        <v>0</v>
      </c>
      <c r="R110" s="85">
        <f>R19100034</f>
        <v>0</v>
      </c>
    </row>
    <row r="111" spans="1:18" ht="12.75">
      <c r="A111" s="83">
        <f>IdentIco</f>
        <v>0</v>
      </c>
      <c r="B111" s="84" t="str">
        <f>IdentDICO</f>
        <v>00</v>
      </c>
      <c r="C111" s="82">
        <f>wshIdentNazov</f>
        <v>0</v>
      </c>
      <c r="D111" s="82">
        <f>IdentOkresKod</f>
        <v>0</v>
      </c>
      <c r="E111" s="82" t="str">
        <f>IdentCertIFS</f>
        <v>N</v>
      </c>
      <c r="F111" s="82" t="str">
        <f>IdentCertBRC</f>
        <v>N</v>
      </c>
      <c r="G111" s="82">
        <f>IdentCertINE</f>
        <v>0</v>
      </c>
      <c r="H111" s="82">
        <f>IdentZostavil</f>
        <v>0</v>
      </c>
      <c r="I111" s="82">
        <f>IdentKontakt</f>
        <v>0</v>
      </c>
      <c r="J111" s="82">
        <f>IdentPotrKod</f>
        <v>0</v>
      </c>
      <c r="K111" s="82">
        <f>IdentUct</f>
        <v>0</v>
      </c>
      <c r="M111" s="82">
        <v>191</v>
      </c>
      <c r="N111" s="79" t="s">
        <v>721</v>
      </c>
      <c r="O111" s="85">
        <f>R19100041</f>
        <v>0</v>
      </c>
      <c r="P111" s="85">
        <f>R19100042</f>
        <v>0</v>
      </c>
      <c r="Q111" s="85">
        <f>R19100043</f>
        <v>0</v>
      </c>
      <c r="R111" s="85">
        <f>R19100044</f>
        <v>0</v>
      </c>
    </row>
    <row r="112" spans="1:18" ht="12.75">
      <c r="A112" s="83">
        <f>IdentIco</f>
        <v>0</v>
      </c>
      <c r="B112" s="84" t="str">
        <f>IdentDICO</f>
        <v>00</v>
      </c>
      <c r="C112" s="82">
        <f>wshIdentNazov</f>
        <v>0</v>
      </c>
      <c r="D112" s="82">
        <f>IdentOkresKod</f>
        <v>0</v>
      </c>
      <c r="E112" s="82" t="str">
        <f>IdentCertIFS</f>
        <v>N</v>
      </c>
      <c r="F112" s="82" t="str">
        <f>IdentCertBRC</f>
        <v>N</v>
      </c>
      <c r="G112" s="82">
        <f>IdentCertINE</f>
        <v>0</v>
      </c>
      <c r="H112" s="82">
        <f>IdentZostavil</f>
        <v>0</v>
      </c>
      <c r="I112" s="82">
        <f>IdentKontakt</f>
        <v>0</v>
      </c>
      <c r="J112" s="82">
        <f>IdentPotrKod</f>
        <v>0</v>
      </c>
      <c r="K112" s="82">
        <f>IdentUct</f>
        <v>0</v>
      </c>
      <c r="M112" s="82">
        <v>191</v>
      </c>
      <c r="N112" s="79" t="s">
        <v>723</v>
      </c>
      <c r="O112" s="85">
        <f>R19100051</f>
        <v>0</v>
      </c>
      <c r="P112" s="85">
        <f>R19100052</f>
        <v>0</v>
      </c>
      <c r="Q112" s="85">
        <f>R19100053</f>
        <v>0</v>
      </c>
      <c r="R112" s="85">
        <f>R19100054</f>
        <v>0</v>
      </c>
    </row>
    <row r="113" spans="1:18" ht="12.75">
      <c r="A113" s="83">
        <f>IdentIco</f>
        <v>0</v>
      </c>
      <c r="B113" s="84" t="str">
        <f>IdentDICO</f>
        <v>00</v>
      </c>
      <c r="C113" s="82">
        <f>wshIdentNazov</f>
        <v>0</v>
      </c>
      <c r="D113" s="82">
        <f>IdentOkresKod</f>
        <v>0</v>
      </c>
      <c r="E113" s="82" t="str">
        <f>IdentCertIFS</f>
        <v>N</v>
      </c>
      <c r="F113" s="82" t="str">
        <f>IdentCertBRC</f>
        <v>N</v>
      </c>
      <c r="G113" s="82">
        <f>IdentCertINE</f>
        <v>0</v>
      </c>
      <c r="H113" s="82">
        <f>IdentZostavil</f>
        <v>0</v>
      </c>
      <c r="I113" s="82">
        <f>IdentKontakt</f>
        <v>0</v>
      </c>
      <c r="J113" s="82">
        <f>IdentPotrKod</f>
        <v>0</v>
      </c>
      <c r="K113" s="82">
        <f>IdentUct</f>
        <v>0</v>
      </c>
      <c r="M113" s="82">
        <v>191</v>
      </c>
      <c r="N113" s="79" t="s">
        <v>725</v>
      </c>
      <c r="O113" s="85">
        <f>R19100061</f>
        <v>0</v>
      </c>
      <c r="P113" s="85">
        <f>R19100062</f>
        <v>0</v>
      </c>
      <c r="Q113" s="85">
        <f>R19100063</f>
        <v>0</v>
      </c>
      <c r="R113" s="85">
        <f>R19100064</f>
        <v>0</v>
      </c>
    </row>
    <row r="114" spans="1:18" ht="12.75">
      <c r="A114" s="83">
        <f>IdentIco</f>
        <v>0</v>
      </c>
      <c r="B114" s="84" t="str">
        <f>IdentDICO</f>
        <v>00</v>
      </c>
      <c r="C114" s="82">
        <f>wshIdentNazov</f>
        <v>0</v>
      </c>
      <c r="D114" s="82">
        <f>IdentOkresKod</f>
        <v>0</v>
      </c>
      <c r="E114" s="82" t="str">
        <f>IdentCertIFS</f>
        <v>N</v>
      </c>
      <c r="F114" s="82" t="str">
        <f>IdentCertBRC</f>
        <v>N</v>
      </c>
      <c r="G114" s="82">
        <f>IdentCertINE</f>
        <v>0</v>
      </c>
      <c r="H114" s="82">
        <f>IdentZostavil</f>
        <v>0</v>
      </c>
      <c r="I114" s="82">
        <f>IdentKontakt</f>
        <v>0</v>
      </c>
      <c r="J114" s="82">
        <f>IdentPotrKod</f>
        <v>0</v>
      </c>
      <c r="K114" s="82">
        <f>IdentUct</f>
        <v>0</v>
      </c>
      <c r="M114" s="82">
        <v>191</v>
      </c>
      <c r="N114" s="79" t="s">
        <v>727</v>
      </c>
      <c r="O114" s="85">
        <f>R19100071</f>
        <v>0</v>
      </c>
      <c r="P114" s="100">
        <v>0</v>
      </c>
      <c r="Q114" s="85">
        <f>R19100073</f>
        <v>0</v>
      </c>
      <c r="R114" s="100">
        <v>0</v>
      </c>
    </row>
    <row r="115" spans="1:18" ht="12.75">
      <c r="A115" s="83">
        <f>IdentIco</f>
        <v>0</v>
      </c>
      <c r="B115" s="84" t="str">
        <f>IdentDICO</f>
        <v>00</v>
      </c>
      <c r="C115" s="82">
        <f>wshIdentNazov</f>
        <v>0</v>
      </c>
      <c r="D115" s="82">
        <f>IdentOkresKod</f>
        <v>0</v>
      </c>
      <c r="E115" s="82" t="str">
        <f>IdentCertIFS</f>
        <v>N</v>
      </c>
      <c r="F115" s="82" t="str">
        <f>IdentCertBRC</f>
        <v>N</v>
      </c>
      <c r="G115" s="82">
        <f>IdentCertINE</f>
        <v>0</v>
      </c>
      <c r="H115" s="82">
        <f>IdentZostavil</f>
        <v>0</v>
      </c>
      <c r="I115" s="82">
        <f>IdentKontakt</f>
        <v>0</v>
      </c>
      <c r="J115" s="82">
        <f>IdentPotrKod</f>
        <v>0</v>
      </c>
      <c r="K115" s="82">
        <f>IdentUct</f>
        <v>0</v>
      </c>
      <c r="M115" s="82">
        <v>191</v>
      </c>
      <c r="N115" s="79" t="s">
        <v>729</v>
      </c>
      <c r="O115" s="85">
        <f>R19100081</f>
        <v>0</v>
      </c>
      <c r="P115" s="100">
        <v>0</v>
      </c>
      <c r="Q115" s="85">
        <f>R19100083</f>
        <v>0</v>
      </c>
      <c r="R115" s="100">
        <v>0</v>
      </c>
    </row>
    <row r="116" spans="1:18" ht="12.75">
      <c r="A116" s="83">
        <f>IdentIco</f>
        <v>0</v>
      </c>
      <c r="B116" s="84" t="str">
        <f>IdentDICO</f>
        <v>00</v>
      </c>
      <c r="C116" s="82">
        <f>wshIdentNazov</f>
        <v>0</v>
      </c>
      <c r="D116" s="82">
        <f>IdentOkresKod</f>
        <v>0</v>
      </c>
      <c r="E116" s="82" t="str">
        <f>IdentCertIFS</f>
        <v>N</v>
      </c>
      <c r="F116" s="82" t="str">
        <f>IdentCertBRC</f>
        <v>N</v>
      </c>
      <c r="G116" s="82">
        <f>IdentCertINE</f>
        <v>0</v>
      </c>
      <c r="H116" s="82">
        <f>IdentZostavil</f>
        <v>0</v>
      </c>
      <c r="I116" s="82">
        <f>IdentKontakt</f>
        <v>0</v>
      </c>
      <c r="J116" s="82">
        <f>IdentPotrKod</f>
        <v>0</v>
      </c>
      <c r="K116" s="82">
        <f>IdentUct</f>
        <v>0</v>
      </c>
      <c r="M116" s="82">
        <v>191</v>
      </c>
      <c r="N116" s="79" t="s">
        <v>731</v>
      </c>
      <c r="O116" s="85">
        <f>R19100091</f>
        <v>0</v>
      </c>
      <c r="P116" s="100">
        <v>0</v>
      </c>
      <c r="Q116" s="85">
        <f>R19100093</f>
        <v>0</v>
      </c>
      <c r="R116" s="100">
        <v>0</v>
      </c>
    </row>
    <row r="117" spans="1:18" ht="12.75">
      <c r="A117" s="83">
        <f>IdentIco</f>
        <v>0</v>
      </c>
      <c r="B117" s="84" t="str">
        <f>IdentDICO</f>
        <v>00</v>
      </c>
      <c r="C117" s="82">
        <f>wshIdentNazov</f>
        <v>0</v>
      </c>
      <c r="D117" s="82">
        <f>IdentOkresKod</f>
        <v>0</v>
      </c>
      <c r="E117" s="82" t="str">
        <f>IdentCertIFS</f>
        <v>N</v>
      </c>
      <c r="F117" s="82" t="str">
        <f>IdentCertBRC</f>
        <v>N</v>
      </c>
      <c r="G117" s="82">
        <f>IdentCertINE</f>
        <v>0</v>
      </c>
      <c r="H117" s="82">
        <f>IdentZostavil</f>
        <v>0</v>
      </c>
      <c r="I117" s="82">
        <f>IdentKontakt</f>
        <v>0</v>
      </c>
      <c r="J117" s="82">
        <f>IdentPotrKod</f>
        <v>0</v>
      </c>
      <c r="K117" s="82">
        <f>IdentUct</f>
        <v>0</v>
      </c>
      <c r="M117" s="82">
        <v>191</v>
      </c>
      <c r="N117" s="79" t="s">
        <v>732</v>
      </c>
      <c r="O117" s="100">
        <f>R19100991</f>
        <v>0</v>
      </c>
      <c r="P117" s="100">
        <f>R19100992</f>
        <v>0</v>
      </c>
      <c r="Q117" s="100">
        <f>R19100993</f>
        <v>0</v>
      </c>
      <c r="R117" s="100">
        <f>R19100994</f>
        <v>0</v>
      </c>
    </row>
    <row r="118" spans="1:18" ht="12.75">
      <c r="A118" s="83">
        <f>IdentIco</f>
        <v>0</v>
      </c>
      <c r="B118" s="84" t="str">
        <f>IdentDICO</f>
        <v>00</v>
      </c>
      <c r="C118" s="82">
        <f>wshIdentNazov</f>
        <v>0</v>
      </c>
      <c r="D118" s="82">
        <f>IdentOkresKod</f>
        <v>0</v>
      </c>
      <c r="E118" s="82" t="str">
        <f>IdentCertIFS</f>
        <v>N</v>
      </c>
      <c r="F118" s="82" t="str">
        <f>IdentCertBRC</f>
        <v>N</v>
      </c>
      <c r="G118" s="82">
        <f>IdentCertINE</f>
        <v>0</v>
      </c>
      <c r="H118" s="82">
        <f>IdentZostavil</f>
        <v>0</v>
      </c>
      <c r="I118" s="82">
        <f>IdentKontakt</f>
        <v>0</v>
      </c>
      <c r="J118" s="82">
        <f>IdentPotrKod</f>
        <v>0</v>
      </c>
      <c r="K118" s="82">
        <f>IdentUct</f>
        <v>0</v>
      </c>
      <c r="M118" s="82">
        <v>193</v>
      </c>
      <c r="N118" s="79" t="s">
        <v>546</v>
      </c>
      <c r="O118" s="85">
        <f>R19366741</f>
        <v>0</v>
      </c>
      <c r="P118" s="85">
        <f>R19366742</f>
        <v>0</v>
      </c>
      <c r="Q118" s="85">
        <f>R19366743</f>
        <v>0</v>
      </c>
      <c r="R118" s="86">
        <v>0</v>
      </c>
    </row>
    <row r="119" spans="1:18" ht="12.75">
      <c r="A119" s="83">
        <f>IdentIco</f>
        <v>0</v>
      </c>
      <c r="B119" s="84" t="str">
        <f>IdentDICO</f>
        <v>00</v>
      </c>
      <c r="C119" s="82">
        <f>wshIdentNazov</f>
        <v>0</v>
      </c>
      <c r="D119" s="82">
        <f>IdentOkresKod</f>
        <v>0</v>
      </c>
      <c r="E119" s="82" t="str">
        <f>IdentCertIFS</f>
        <v>N</v>
      </c>
      <c r="F119" s="82" t="str">
        <f>IdentCertBRC</f>
        <v>N</v>
      </c>
      <c r="G119" s="82">
        <f>IdentCertINE</f>
        <v>0</v>
      </c>
      <c r="H119" s="82">
        <f>IdentZostavil</f>
        <v>0</v>
      </c>
      <c r="I119" s="82">
        <f>IdentKontakt</f>
        <v>0</v>
      </c>
      <c r="J119" s="82">
        <f>IdentPotrKod</f>
        <v>0</v>
      </c>
      <c r="K119" s="82">
        <f>IdentUct</f>
        <v>0</v>
      </c>
      <c r="M119" s="82">
        <v>193</v>
      </c>
      <c r="N119" s="79" t="s">
        <v>547</v>
      </c>
      <c r="O119" s="85">
        <f>R19366751</f>
        <v>0</v>
      </c>
      <c r="P119" s="85">
        <f>R19366752</f>
        <v>0</v>
      </c>
      <c r="Q119" s="85">
        <f>R19366753</f>
        <v>0</v>
      </c>
      <c r="R119" s="86">
        <v>0</v>
      </c>
    </row>
    <row r="120" spans="1:18" ht="12.75">
      <c r="A120" s="83">
        <f>IdentIco</f>
        <v>0</v>
      </c>
      <c r="B120" s="84" t="str">
        <f>IdentDICO</f>
        <v>00</v>
      </c>
      <c r="C120" s="82">
        <f>wshIdentNazov</f>
        <v>0</v>
      </c>
      <c r="D120" s="82">
        <f>IdentOkresKod</f>
        <v>0</v>
      </c>
      <c r="E120" s="82" t="str">
        <f>IdentCertIFS</f>
        <v>N</v>
      </c>
      <c r="F120" s="82" t="str">
        <f>IdentCertBRC</f>
        <v>N</v>
      </c>
      <c r="G120" s="82">
        <f>IdentCertINE</f>
        <v>0</v>
      </c>
      <c r="H120" s="82">
        <f>IdentZostavil</f>
        <v>0</v>
      </c>
      <c r="I120" s="82">
        <f>IdentKontakt</f>
        <v>0</v>
      </c>
      <c r="J120" s="82">
        <f>IdentPotrKod</f>
        <v>0</v>
      </c>
      <c r="K120" s="82">
        <f>IdentUct</f>
        <v>0</v>
      </c>
      <c r="M120" s="82">
        <v>193</v>
      </c>
      <c r="N120" s="79" t="s">
        <v>548</v>
      </c>
      <c r="O120" s="85">
        <f>R19366761</f>
        <v>0</v>
      </c>
      <c r="P120" s="85">
        <f>R19366762</f>
        <v>0</v>
      </c>
      <c r="Q120" s="85">
        <f>R19366763</f>
        <v>0</v>
      </c>
      <c r="R120" s="86">
        <v>0</v>
      </c>
    </row>
    <row r="121" spans="1:18" ht="12.75">
      <c r="A121" s="83">
        <f>IdentIco</f>
        <v>0</v>
      </c>
      <c r="B121" s="84" t="str">
        <f>IdentDICO</f>
        <v>00</v>
      </c>
      <c r="C121" s="82">
        <f>wshIdentNazov</f>
        <v>0</v>
      </c>
      <c r="D121" s="82">
        <f>IdentOkresKod</f>
        <v>0</v>
      </c>
      <c r="E121" s="82" t="str">
        <f>IdentCertIFS</f>
        <v>N</v>
      </c>
      <c r="F121" s="82" t="str">
        <f>IdentCertBRC</f>
        <v>N</v>
      </c>
      <c r="G121" s="82">
        <f>IdentCertINE</f>
        <v>0</v>
      </c>
      <c r="H121" s="82">
        <f>IdentZostavil</f>
        <v>0</v>
      </c>
      <c r="I121" s="82">
        <f>IdentKontakt</f>
        <v>0</v>
      </c>
      <c r="J121" s="82">
        <f>IdentPotrKod</f>
        <v>0</v>
      </c>
      <c r="K121" s="82">
        <f>IdentUct</f>
        <v>0</v>
      </c>
      <c r="M121" s="82">
        <v>193</v>
      </c>
      <c r="N121" s="79" t="s">
        <v>549</v>
      </c>
      <c r="O121" s="85">
        <f>R19366771</f>
        <v>0</v>
      </c>
      <c r="P121" s="85">
        <f>R19366772</f>
        <v>0</v>
      </c>
      <c r="Q121" s="85">
        <f>R19366773</f>
        <v>0</v>
      </c>
      <c r="R121" s="86">
        <v>0</v>
      </c>
    </row>
    <row r="122" spans="1:18" ht="12.75">
      <c r="A122" s="83">
        <f>IdentIco</f>
        <v>0</v>
      </c>
      <c r="B122" s="84" t="str">
        <f>IdentDICO</f>
        <v>00</v>
      </c>
      <c r="C122" s="82">
        <f>wshIdentNazov</f>
        <v>0</v>
      </c>
      <c r="D122" s="82">
        <f>IdentOkresKod</f>
        <v>0</v>
      </c>
      <c r="E122" s="82" t="str">
        <f>IdentCertIFS</f>
        <v>N</v>
      </c>
      <c r="F122" s="82" t="str">
        <f>IdentCertBRC</f>
        <v>N</v>
      </c>
      <c r="G122" s="82">
        <f>IdentCertINE</f>
        <v>0</v>
      </c>
      <c r="H122" s="82">
        <f>IdentZostavil</f>
        <v>0</v>
      </c>
      <c r="I122" s="82">
        <f>IdentKontakt</f>
        <v>0</v>
      </c>
      <c r="J122" s="82">
        <f>IdentPotrKod</f>
        <v>0</v>
      </c>
      <c r="K122" s="82">
        <f>IdentUct</f>
        <v>0</v>
      </c>
      <c r="M122" s="82">
        <v>193</v>
      </c>
      <c r="N122" s="79" t="s">
        <v>550</v>
      </c>
      <c r="O122" s="85">
        <f>R19366781</f>
        <v>0</v>
      </c>
      <c r="P122" s="85">
        <f>R19366782</f>
        <v>0</v>
      </c>
      <c r="Q122" s="85">
        <f>R19366783</f>
        <v>0</v>
      </c>
      <c r="R122" s="86">
        <v>0</v>
      </c>
    </row>
    <row r="123" spans="1:18" ht="12.75">
      <c r="A123" s="83">
        <f>IdentIco</f>
        <v>0</v>
      </c>
      <c r="B123" s="84" t="str">
        <f>IdentDICO</f>
        <v>00</v>
      </c>
      <c r="C123" s="82">
        <f>wshIdentNazov</f>
        <v>0</v>
      </c>
      <c r="D123" s="82">
        <f>IdentOkresKod</f>
        <v>0</v>
      </c>
      <c r="E123" s="82" t="str">
        <f>IdentCertIFS</f>
        <v>N</v>
      </c>
      <c r="F123" s="82" t="str">
        <f>IdentCertBRC</f>
        <v>N</v>
      </c>
      <c r="G123" s="82">
        <f>IdentCertINE</f>
        <v>0</v>
      </c>
      <c r="H123" s="82">
        <f>IdentZostavil</f>
        <v>0</v>
      </c>
      <c r="I123" s="82">
        <f>IdentKontakt</f>
        <v>0</v>
      </c>
      <c r="J123" s="82">
        <f>IdentPotrKod</f>
        <v>0</v>
      </c>
      <c r="K123" s="82">
        <f>IdentUct</f>
        <v>0</v>
      </c>
      <c r="M123" s="82">
        <v>193</v>
      </c>
      <c r="N123" s="79" t="s">
        <v>551</v>
      </c>
      <c r="O123" s="85">
        <f>R19366791</f>
        <v>0</v>
      </c>
      <c r="P123" s="85">
        <f>R19366792</f>
        <v>0</v>
      </c>
      <c r="Q123" s="85">
        <f>R19366793</f>
        <v>0</v>
      </c>
      <c r="R123" s="86">
        <v>0</v>
      </c>
    </row>
    <row r="124" spans="1:18" ht="12.75">
      <c r="A124" s="83">
        <f>IdentIco</f>
        <v>0</v>
      </c>
      <c r="B124" s="84" t="str">
        <f>IdentDICO</f>
        <v>00</v>
      </c>
      <c r="C124" s="82">
        <f>wshIdentNazov</f>
        <v>0</v>
      </c>
      <c r="D124" s="82">
        <f>IdentOkresKod</f>
        <v>0</v>
      </c>
      <c r="E124" s="82" t="str">
        <f>IdentCertIFS</f>
        <v>N</v>
      </c>
      <c r="F124" s="82" t="str">
        <f>IdentCertBRC</f>
        <v>N</v>
      </c>
      <c r="G124" s="82">
        <f>IdentCertINE</f>
        <v>0</v>
      </c>
      <c r="H124" s="82">
        <f>IdentZostavil</f>
        <v>0</v>
      </c>
      <c r="I124" s="82">
        <f>IdentKontakt</f>
        <v>0</v>
      </c>
      <c r="J124" s="82">
        <f>IdentPotrKod</f>
        <v>0</v>
      </c>
      <c r="K124" s="82">
        <f>IdentUct</f>
        <v>0</v>
      </c>
      <c r="M124" s="82">
        <v>193</v>
      </c>
      <c r="N124" s="79" t="s">
        <v>552</v>
      </c>
      <c r="O124" s="85">
        <f>R19366801</f>
        <v>0</v>
      </c>
      <c r="P124" s="85">
        <f>R19366802</f>
        <v>0</v>
      </c>
      <c r="Q124" s="85">
        <f>R19366803</f>
        <v>0</v>
      </c>
      <c r="R124" s="86">
        <v>0</v>
      </c>
    </row>
    <row r="125" spans="1:18" ht="12.75">
      <c r="A125" s="83">
        <f>IdentIco</f>
        <v>0</v>
      </c>
      <c r="B125" s="84" t="str">
        <f>IdentDICO</f>
        <v>00</v>
      </c>
      <c r="C125" s="82">
        <f>wshIdentNazov</f>
        <v>0</v>
      </c>
      <c r="D125" s="82">
        <f>IdentOkresKod</f>
        <v>0</v>
      </c>
      <c r="E125" s="82" t="str">
        <f>IdentCertIFS</f>
        <v>N</v>
      </c>
      <c r="F125" s="82" t="str">
        <f>IdentCertBRC</f>
        <v>N</v>
      </c>
      <c r="G125" s="82">
        <f>IdentCertINE</f>
        <v>0</v>
      </c>
      <c r="H125" s="82">
        <f>IdentZostavil</f>
        <v>0</v>
      </c>
      <c r="I125" s="82">
        <f>IdentKontakt</f>
        <v>0</v>
      </c>
      <c r="J125" s="82">
        <f>IdentPotrKod</f>
        <v>0</v>
      </c>
      <c r="K125" s="82">
        <f>IdentUct</f>
        <v>0</v>
      </c>
      <c r="M125" s="82">
        <v>193</v>
      </c>
      <c r="N125" s="79" t="s">
        <v>554</v>
      </c>
      <c r="O125" s="85">
        <f>R19366811</f>
        <v>0</v>
      </c>
      <c r="P125" s="85">
        <f>R19366812</f>
        <v>0</v>
      </c>
      <c r="Q125" s="85">
        <f>R19366813</f>
        <v>0</v>
      </c>
      <c r="R125" s="86">
        <v>0</v>
      </c>
    </row>
    <row r="126" spans="1:18" ht="12.75">
      <c r="A126" s="83">
        <f>IdentIco</f>
        <v>0</v>
      </c>
      <c r="B126" s="84" t="str">
        <f>IdentDICO</f>
        <v>00</v>
      </c>
      <c r="C126" s="82">
        <f>wshIdentNazov</f>
        <v>0</v>
      </c>
      <c r="D126" s="82">
        <f>IdentOkresKod</f>
        <v>0</v>
      </c>
      <c r="E126" s="82" t="str">
        <f>IdentCertIFS</f>
        <v>N</v>
      </c>
      <c r="F126" s="82" t="str">
        <f>IdentCertBRC</f>
        <v>N</v>
      </c>
      <c r="G126" s="82">
        <f>IdentCertINE</f>
        <v>0</v>
      </c>
      <c r="H126" s="82">
        <f>IdentZostavil</f>
        <v>0</v>
      </c>
      <c r="I126" s="82">
        <f>IdentKontakt</f>
        <v>0</v>
      </c>
      <c r="J126" s="82">
        <f>IdentPotrKod</f>
        <v>0</v>
      </c>
      <c r="K126" s="82">
        <f>IdentUct</f>
        <v>0</v>
      </c>
      <c r="M126" s="82">
        <v>193</v>
      </c>
      <c r="N126" s="79" t="s">
        <v>556</v>
      </c>
      <c r="O126" s="85">
        <f>R19366821</f>
        <v>0</v>
      </c>
      <c r="P126" s="85">
        <f>R19366822</f>
        <v>0</v>
      </c>
      <c r="Q126" s="85">
        <f>R19366823</f>
        <v>0</v>
      </c>
      <c r="R126" s="86">
        <v>0</v>
      </c>
    </row>
    <row r="127" spans="1:18" ht="12.75">
      <c r="A127" s="83">
        <f>IdentIco</f>
        <v>0</v>
      </c>
      <c r="B127" s="84" t="str">
        <f>IdentDICO</f>
        <v>00</v>
      </c>
      <c r="C127" s="82">
        <f>wshIdentNazov</f>
        <v>0</v>
      </c>
      <c r="D127" s="82">
        <f>IdentOkresKod</f>
        <v>0</v>
      </c>
      <c r="E127" s="82" t="str">
        <f>IdentCertIFS</f>
        <v>N</v>
      </c>
      <c r="F127" s="82" t="str">
        <f>IdentCertBRC</f>
        <v>N</v>
      </c>
      <c r="G127" s="82">
        <f>IdentCertINE</f>
        <v>0</v>
      </c>
      <c r="H127" s="82">
        <f>IdentZostavil</f>
        <v>0</v>
      </c>
      <c r="I127" s="82">
        <f>IdentKontakt</f>
        <v>0</v>
      </c>
      <c r="J127" s="82">
        <f>IdentPotrKod</f>
        <v>0</v>
      </c>
      <c r="K127" s="82">
        <f>IdentUct</f>
        <v>0</v>
      </c>
      <c r="M127" s="82">
        <v>193</v>
      </c>
      <c r="N127" s="79" t="s">
        <v>557</v>
      </c>
      <c r="O127" s="85">
        <f>R19366831</f>
        <v>0</v>
      </c>
      <c r="P127" s="85">
        <f>R19366832</f>
        <v>0</v>
      </c>
      <c r="Q127" s="85">
        <f>R19366833</f>
        <v>0</v>
      </c>
      <c r="R127" s="86">
        <v>0</v>
      </c>
    </row>
    <row r="128" spans="1:18" ht="12.75">
      <c r="A128" s="83">
        <f>IdentIco</f>
        <v>0</v>
      </c>
      <c r="B128" s="84" t="str">
        <f>IdentDICO</f>
        <v>00</v>
      </c>
      <c r="C128" s="82">
        <f>wshIdentNazov</f>
        <v>0</v>
      </c>
      <c r="D128" s="82">
        <f>IdentOkresKod</f>
        <v>0</v>
      </c>
      <c r="E128" s="82" t="str">
        <f>IdentCertIFS</f>
        <v>N</v>
      </c>
      <c r="F128" s="82" t="str">
        <f>IdentCertBRC</f>
        <v>N</v>
      </c>
      <c r="G128" s="82">
        <f>IdentCertINE</f>
        <v>0</v>
      </c>
      <c r="H128" s="82">
        <f>IdentZostavil</f>
        <v>0</v>
      </c>
      <c r="I128" s="82">
        <f>IdentKontakt</f>
        <v>0</v>
      </c>
      <c r="J128" s="82">
        <f>IdentPotrKod</f>
        <v>0</v>
      </c>
      <c r="K128" s="82">
        <f>IdentUct</f>
        <v>0</v>
      </c>
      <c r="M128" s="82">
        <v>193</v>
      </c>
      <c r="N128" s="79" t="s">
        <v>558</v>
      </c>
      <c r="O128" s="85">
        <f>R19366841</f>
        <v>0</v>
      </c>
      <c r="P128" s="85">
        <f>R19366842</f>
        <v>0</v>
      </c>
      <c r="Q128" s="85">
        <f>R19366843</f>
        <v>0</v>
      </c>
      <c r="R128" s="86">
        <v>0</v>
      </c>
    </row>
    <row r="129" spans="1:18" ht="12.75">
      <c r="A129" s="83">
        <f>IdentIco</f>
        <v>0</v>
      </c>
      <c r="B129" s="84" t="str">
        <f>IdentDICO</f>
        <v>00</v>
      </c>
      <c r="C129" s="82">
        <f>wshIdentNazov</f>
        <v>0</v>
      </c>
      <c r="D129" s="82">
        <f>IdentOkresKod</f>
        <v>0</v>
      </c>
      <c r="E129" s="82" t="str">
        <f>IdentCertIFS</f>
        <v>N</v>
      </c>
      <c r="F129" s="82" t="str">
        <f>IdentCertBRC</f>
        <v>N</v>
      </c>
      <c r="G129" s="82">
        <f>IdentCertINE</f>
        <v>0</v>
      </c>
      <c r="H129" s="82">
        <f>IdentZostavil</f>
        <v>0</v>
      </c>
      <c r="I129" s="82">
        <f>IdentKontakt</f>
        <v>0</v>
      </c>
      <c r="J129" s="82">
        <f>IdentPotrKod</f>
        <v>0</v>
      </c>
      <c r="K129" s="82">
        <f>IdentUct</f>
        <v>0</v>
      </c>
      <c r="M129" s="82">
        <v>193</v>
      </c>
      <c r="N129" s="79" t="s">
        <v>559</v>
      </c>
      <c r="O129" s="85">
        <f>R19366901</f>
        <v>0</v>
      </c>
      <c r="P129" s="85">
        <f>R19366902</f>
        <v>0</v>
      </c>
      <c r="Q129" s="85">
        <f>R19366903</f>
        <v>0</v>
      </c>
      <c r="R129" s="86">
        <v>0</v>
      </c>
    </row>
    <row r="130" spans="1:18" ht="12.75">
      <c r="A130" s="83">
        <f>IdentIco</f>
        <v>0</v>
      </c>
      <c r="B130" s="84" t="str">
        <f>IdentDICO</f>
        <v>00</v>
      </c>
      <c r="C130" s="82">
        <f>wshIdentNazov</f>
        <v>0</v>
      </c>
      <c r="D130" s="82">
        <f>IdentOkresKod</f>
        <v>0</v>
      </c>
      <c r="E130" s="82" t="str">
        <f>IdentCertIFS</f>
        <v>N</v>
      </c>
      <c r="F130" s="82" t="str">
        <f>IdentCertBRC</f>
        <v>N</v>
      </c>
      <c r="G130" s="82">
        <f>IdentCertINE</f>
        <v>0</v>
      </c>
      <c r="H130" s="82">
        <f>IdentZostavil</f>
        <v>0</v>
      </c>
      <c r="I130" s="82">
        <f>IdentKontakt</f>
        <v>0</v>
      </c>
      <c r="J130" s="82">
        <f>IdentPotrKod</f>
        <v>0</v>
      </c>
      <c r="K130" s="82">
        <f>IdentUct</f>
        <v>0</v>
      </c>
      <c r="M130" s="82">
        <v>193</v>
      </c>
      <c r="N130" s="79" t="s">
        <v>560</v>
      </c>
      <c r="O130" s="85">
        <f>R19366951</f>
        <v>0</v>
      </c>
      <c r="P130" s="85">
        <f>R19366952</f>
        <v>0</v>
      </c>
      <c r="Q130" s="85">
        <f>R19366953</f>
        <v>0</v>
      </c>
      <c r="R130" s="86">
        <v>0</v>
      </c>
    </row>
    <row r="131" spans="1:18" ht="12.75">
      <c r="A131" s="83">
        <f>IdentIco</f>
        <v>0</v>
      </c>
      <c r="B131" s="84" t="str">
        <f>IdentDICO</f>
        <v>00</v>
      </c>
      <c r="C131" s="82">
        <f>wshIdentNazov</f>
        <v>0</v>
      </c>
      <c r="D131" s="82">
        <f>IdentOkresKod</f>
        <v>0</v>
      </c>
      <c r="E131" s="82" t="str">
        <f>IdentCertIFS</f>
        <v>N</v>
      </c>
      <c r="F131" s="82" t="str">
        <f>IdentCertBRC</f>
        <v>N</v>
      </c>
      <c r="G131" s="82">
        <f>IdentCertINE</f>
        <v>0</v>
      </c>
      <c r="H131" s="82">
        <f>IdentZostavil</f>
        <v>0</v>
      </c>
      <c r="I131" s="82">
        <f>IdentKontakt</f>
        <v>0</v>
      </c>
      <c r="J131" s="82">
        <f>IdentPotrKod</f>
        <v>0</v>
      </c>
      <c r="K131" s="82">
        <f>IdentUct</f>
        <v>0</v>
      </c>
      <c r="M131" s="82">
        <v>193</v>
      </c>
      <c r="N131" s="79" t="s">
        <v>561</v>
      </c>
      <c r="O131" s="85">
        <f>R19366961</f>
        <v>0</v>
      </c>
      <c r="P131" s="85">
        <f>R19366962</f>
        <v>0</v>
      </c>
      <c r="Q131" s="85">
        <f>R19366963</f>
        <v>0</v>
      </c>
      <c r="R131" s="86">
        <v>0</v>
      </c>
    </row>
    <row r="132" spans="1:18" ht="12.75">
      <c r="A132" s="83">
        <f>IdentIco</f>
        <v>0</v>
      </c>
      <c r="B132" s="84" t="str">
        <f>IdentDICO</f>
        <v>00</v>
      </c>
      <c r="C132" s="82">
        <f>wshIdentNazov</f>
        <v>0</v>
      </c>
      <c r="D132" s="82">
        <f>IdentOkresKod</f>
        <v>0</v>
      </c>
      <c r="E132" s="82" t="str">
        <f>IdentCertIFS</f>
        <v>N</v>
      </c>
      <c r="F132" s="82" t="str">
        <f>IdentCertBRC</f>
        <v>N</v>
      </c>
      <c r="G132" s="82">
        <f>IdentCertINE</f>
        <v>0</v>
      </c>
      <c r="H132" s="82">
        <f>IdentZostavil</f>
        <v>0</v>
      </c>
      <c r="I132" s="82">
        <f>IdentKontakt</f>
        <v>0</v>
      </c>
      <c r="J132" s="82">
        <f>IdentPotrKod</f>
        <v>0</v>
      </c>
      <c r="K132" s="82">
        <f>IdentUct</f>
        <v>0</v>
      </c>
      <c r="M132" s="82">
        <v>193</v>
      </c>
      <c r="N132" s="79" t="s">
        <v>562</v>
      </c>
      <c r="O132" s="85">
        <f>R19366971</f>
        <v>0</v>
      </c>
      <c r="P132" s="85">
        <f>R19366972</f>
        <v>0</v>
      </c>
      <c r="Q132" s="85">
        <f>R19366973</f>
        <v>0</v>
      </c>
      <c r="R132" s="86">
        <v>0</v>
      </c>
    </row>
    <row r="133" spans="1:18" ht="12.75">
      <c r="A133" s="83">
        <f>IdentIco</f>
        <v>0</v>
      </c>
      <c r="B133" s="84" t="str">
        <f>IdentDICO</f>
        <v>00</v>
      </c>
      <c r="C133" s="82">
        <f>wshIdentNazov</f>
        <v>0</v>
      </c>
      <c r="D133" s="82">
        <f>IdentOkresKod</f>
        <v>0</v>
      </c>
      <c r="E133" s="82" t="str">
        <f>IdentCertIFS</f>
        <v>N</v>
      </c>
      <c r="F133" s="82" t="str">
        <f>IdentCertBRC</f>
        <v>N</v>
      </c>
      <c r="G133" s="82">
        <f>IdentCertINE</f>
        <v>0</v>
      </c>
      <c r="H133" s="82">
        <f>IdentZostavil</f>
        <v>0</v>
      </c>
      <c r="I133" s="82">
        <f>IdentKontakt</f>
        <v>0</v>
      </c>
      <c r="J133" s="82">
        <f>IdentPotrKod</f>
        <v>0</v>
      </c>
      <c r="K133" s="82">
        <f>IdentUct</f>
        <v>0</v>
      </c>
      <c r="M133" s="82">
        <v>193</v>
      </c>
      <c r="N133" s="79" t="s">
        <v>563</v>
      </c>
      <c r="O133" s="85">
        <f>R19366981</f>
        <v>0</v>
      </c>
      <c r="P133" s="85">
        <f>R19366982</f>
        <v>0</v>
      </c>
      <c r="Q133" s="85">
        <f>R19366983</f>
        <v>0</v>
      </c>
      <c r="R133" s="86">
        <v>0</v>
      </c>
    </row>
    <row r="134" spans="1:18" ht="12.75">
      <c r="A134" s="83">
        <f>IdentIco</f>
        <v>0</v>
      </c>
      <c r="B134" s="84" t="str">
        <f>IdentDICO</f>
        <v>00</v>
      </c>
      <c r="C134" s="82">
        <f>wshIdentNazov</f>
        <v>0</v>
      </c>
      <c r="D134" s="82">
        <f>IdentOkresKod</f>
        <v>0</v>
      </c>
      <c r="E134" s="82" t="str">
        <f>IdentCertIFS</f>
        <v>N</v>
      </c>
      <c r="F134" s="82" t="str">
        <f>IdentCertBRC</f>
        <v>N</v>
      </c>
      <c r="G134" s="82">
        <f>IdentCertINE</f>
        <v>0</v>
      </c>
      <c r="H134" s="82">
        <f>IdentZostavil</f>
        <v>0</v>
      </c>
      <c r="I134" s="82">
        <f>IdentKontakt</f>
        <v>0</v>
      </c>
      <c r="J134" s="82">
        <f>IdentPotrKod</f>
        <v>0</v>
      </c>
      <c r="K134" s="82">
        <f>IdentUct</f>
        <v>0</v>
      </c>
      <c r="M134" s="82">
        <v>193</v>
      </c>
      <c r="N134" s="79" t="s">
        <v>564</v>
      </c>
      <c r="O134" s="85">
        <f>R19366991</f>
        <v>0</v>
      </c>
      <c r="P134" s="85">
        <f>R19366992</f>
        <v>0</v>
      </c>
      <c r="Q134" s="85">
        <f>R19366993</f>
        <v>0</v>
      </c>
      <c r="R134" s="86">
        <v>0</v>
      </c>
    </row>
    <row r="135" spans="1:18" ht="12.75">
      <c r="A135" s="83">
        <f>IdentIco</f>
        <v>0</v>
      </c>
      <c r="B135" s="84" t="str">
        <f>IdentDICO</f>
        <v>00</v>
      </c>
      <c r="C135" s="82">
        <f>wshIdentNazov</f>
        <v>0</v>
      </c>
      <c r="D135" s="82">
        <f>IdentOkresKod</f>
        <v>0</v>
      </c>
      <c r="E135" s="82" t="str">
        <f>IdentCertIFS</f>
        <v>N</v>
      </c>
      <c r="F135" s="82" t="str">
        <f>IdentCertBRC</f>
        <v>N</v>
      </c>
      <c r="G135" s="82">
        <f>IdentCertINE</f>
        <v>0</v>
      </c>
      <c r="H135" s="82">
        <f>IdentZostavil</f>
        <v>0</v>
      </c>
      <c r="I135" s="82">
        <f>IdentKontakt</f>
        <v>0</v>
      </c>
      <c r="J135" s="82">
        <f>IdentPotrKod</f>
        <v>0</v>
      </c>
      <c r="K135" s="82">
        <f>IdentUct</f>
        <v>0</v>
      </c>
      <c r="M135" s="82">
        <v>193</v>
      </c>
      <c r="N135" s="79" t="s">
        <v>565</v>
      </c>
      <c r="O135" s="85">
        <f>R19367051</f>
        <v>0</v>
      </c>
      <c r="P135" s="85">
        <f>R19367052</f>
        <v>0</v>
      </c>
      <c r="Q135" s="85">
        <f>R19367053</f>
        <v>0</v>
      </c>
      <c r="R135" s="86">
        <v>0</v>
      </c>
    </row>
    <row r="136" spans="1:18" ht="12.75">
      <c r="A136" s="83">
        <f>IdentIco</f>
        <v>0</v>
      </c>
      <c r="B136" s="84" t="str">
        <f>IdentDICO</f>
        <v>00</v>
      </c>
      <c r="C136" s="82">
        <f>wshIdentNazov</f>
        <v>0</v>
      </c>
      <c r="D136" s="82">
        <f>IdentOkresKod</f>
        <v>0</v>
      </c>
      <c r="E136" s="82" t="str">
        <f>IdentCertIFS</f>
        <v>N</v>
      </c>
      <c r="F136" s="82" t="str">
        <f>IdentCertBRC</f>
        <v>N</v>
      </c>
      <c r="G136" s="82">
        <f>IdentCertINE</f>
        <v>0</v>
      </c>
      <c r="H136" s="82">
        <f>IdentZostavil</f>
        <v>0</v>
      </c>
      <c r="I136" s="82">
        <f>IdentKontakt</f>
        <v>0</v>
      </c>
      <c r="J136" s="82">
        <f>IdentPotrKod</f>
        <v>0</v>
      </c>
      <c r="K136" s="82">
        <f>IdentUct</f>
        <v>0</v>
      </c>
      <c r="M136" s="82">
        <v>193</v>
      </c>
      <c r="N136" s="79" t="s">
        <v>566</v>
      </c>
      <c r="O136" s="85">
        <f>R19367061</f>
        <v>0</v>
      </c>
      <c r="P136" s="85">
        <f>R19367062</f>
        <v>0</v>
      </c>
      <c r="Q136" s="85">
        <f>R19367063</f>
        <v>0</v>
      </c>
      <c r="R136" s="86">
        <v>0</v>
      </c>
    </row>
    <row r="137" spans="1:18" ht="12.75">
      <c r="A137" s="83">
        <f>IdentIco</f>
        <v>0</v>
      </c>
      <c r="B137" s="84" t="str">
        <f>IdentDICO</f>
        <v>00</v>
      </c>
      <c r="C137" s="82">
        <f>wshIdentNazov</f>
        <v>0</v>
      </c>
      <c r="D137" s="82">
        <f>IdentOkresKod</f>
        <v>0</v>
      </c>
      <c r="E137" s="82" t="str">
        <f>IdentCertIFS</f>
        <v>N</v>
      </c>
      <c r="F137" s="82" t="str">
        <f>IdentCertBRC</f>
        <v>N</v>
      </c>
      <c r="G137" s="82">
        <f>IdentCertINE</f>
        <v>0</v>
      </c>
      <c r="H137" s="82">
        <f>IdentZostavil</f>
        <v>0</v>
      </c>
      <c r="I137" s="82">
        <f>IdentKontakt</f>
        <v>0</v>
      </c>
      <c r="J137" s="82">
        <f>IdentPotrKod</f>
        <v>0</v>
      </c>
      <c r="K137" s="82">
        <f>IdentUct</f>
        <v>0</v>
      </c>
      <c r="M137" s="82">
        <v>193</v>
      </c>
      <c r="N137" s="79" t="s">
        <v>567</v>
      </c>
      <c r="O137" s="85">
        <f>R19367111</f>
        <v>0</v>
      </c>
      <c r="P137" s="85">
        <f>R19367112</f>
        <v>0</v>
      </c>
      <c r="Q137" s="85">
        <f>R19367113</f>
        <v>0</v>
      </c>
      <c r="R137" s="86">
        <v>0</v>
      </c>
    </row>
    <row r="138" spans="1:18" ht="12.75">
      <c r="A138" s="83">
        <f>IdentIco</f>
        <v>0</v>
      </c>
      <c r="B138" s="84" t="str">
        <f>IdentDICO</f>
        <v>00</v>
      </c>
      <c r="C138" s="82">
        <f>wshIdentNazov</f>
        <v>0</v>
      </c>
      <c r="D138" s="82">
        <f>IdentOkresKod</f>
        <v>0</v>
      </c>
      <c r="E138" s="82" t="str">
        <f>IdentCertIFS</f>
        <v>N</v>
      </c>
      <c r="F138" s="82" t="str">
        <f>IdentCertBRC</f>
        <v>N</v>
      </c>
      <c r="G138" s="82">
        <f>IdentCertINE</f>
        <v>0</v>
      </c>
      <c r="H138" s="82">
        <f>IdentZostavil</f>
        <v>0</v>
      </c>
      <c r="I138" s="82">
        <f>IdentKontakt</f>
        <v>0</v>
      </c>
      <c r="J138" s="82">
        <f>IdentPotrKod</f>
        <v>0</v>
      </c>
      <c r="K138" s="82">
        <f>IdentUct</f>
        <v>0</v>
      </c>
      <c r="M138" s="82">
        <v>193</v>
      </c>
      <c r="N138" s="79" t="s">
        <v>568</v>
      </c>
      <c r="O138" s="85">
        <f>R19367121</f>
        <v>0</v>
      </c>
      <c r="P138" s="85">
        <f>R19367122</f>
        <v>0</v>
      </c>
      <c r="Q138" s="85">
        <f>R19367123</f>
        <v>0</v>
      </c>
      <c r="R138" s="86">
        <v>0</v>
      </c>
    </row>
    <row r="139" spans="1:18" ht="12.75">
      <c r="A139" s="83">
        <f>IdentIco</f>
        <v>0</v>
      </c>
      <c r="B139" s="84" t="str">
        <f>IdentDICO</f>
        <v>00</v>
      </c>
      <c r="C139" s="82">
        <f>wshIdentNazov</f>
        <v>0</v>
      </c>
      <c r="D139" s="82">
        <f>IdentOkresKod</f>
        <v>0</v>
      </c>
      <c r="E139" s="82" t="str">
        <f>IdentCertIFS</f>
        <v>N</v>
      </c>
      <c r="F139" s="82" t="str">
        <f>IdentCertBRC</f>
        <v>N</v>
      </c>
      <c r="G139" s="82">
        <f>IdentCertINE</f>
        <v>0</v>
      </c>
      <c r="H139" s="82">
        <f>IdentZostavil</f>
        <v>0</v>
      </c>
      <c r="I139" s="82">
        <f>IdentKontakt</f>
        <v>0</v>
      </c>
      <c r="J139" s="82">
        <f>IdentPotrKod</f>
        <v>0</v>
      </c>
      <c r="K139" s="82">
        <f>IdentUct</f>
        <v>0</v>
      </c>
      <c r="M139" s="82">
        <v>193</v>
      </c>
      <c r="N139" s="79" t="s">
        <v>569</v>
      </c>
      <c r="O139" s="85">
        <f>R19367131</f>
        <v>0</v>
      </c>
      <c r="P139" s="85">
        <f>R19367132</f>
        <v>0</v>
      </c>
      <c r="Q139" s="85">
        <f>R19367133</f>
        <v>0</v>
      </c>
      <c r="R139" s="86">
        <v>0</v>
      </c>
    </row>
    <row r="140" spans="1:18" ht="12.75">
      <c r="A140" s="83">
        <f>IdentIco</f>
        <v>0</v>
      </c>
      <c r="B140" s="84" t="str">
        <f>IdentDICO</f>
        <v>00</v>
      </c>
      <c r="C140" s="82">
        <f>wshIdentNazov</f>
        <v>0</v>
      </c>
      <c r="D140" s="82">
        <f>IdentOkresKod</f>
        <v>0</v>
      </c>
      <c r="E140" s="82" t="str">
        <f>IdentCertIFS</f>
        <v>N</v>
      </c>
      <c r="F140" s="82" t="str">
        <f>IdentCertBRC</f>
        <v>N</v>
      </c>
      <c r="G140" s="82">
        <f>IdentCertINE</f>
        <v>0</v>
      </c>
      <c r="H140" s="82">
        <f>IdentZostavil</f>
        <v>0</v>
      </c>
      <c r="I140" s="82">
        <f>IdentKontakt</f>
        <v>0</v>
      </c>
      <c r="J140" s="82">
        <f>IdentPotrKod</f>
        <v>0</v>
      </c>
      <c r="K140" s="82">
        <f>IdentUct</f>
        <v>0</v>
      </c>
      <c r="M140" s="82">
        <v>193</v>
      </c>
      <c r="N140" s="79" t="s">
        <v>570</v>
      </c>
      <c r="O140" s="85">
        <f>R19367141</f>
        <v>0</v>
      </c>
      <c r="P140" s="85">
        <f>R19367142</f>
        <v>0</v>
      </c>
      <c r="Q140" s="85">
        <f>R19367143</f>
        <v>0</v>
      </c>
      <c r="R140" s="86">
        <v>0</v>
      </c>
    </row>
    <row r="141" spans="1:18" ht="12.75">
      <c r="A141" s="83">
        <f>IdentIco</f>
        <v>0</v>
      </c>
      <c r="B141" s="84" t="str">
        <f>IdentDICO</f>
        <v>00</v>
      </c>
      <c r="C141" s="82">
        <f>wshIdentNazov</f>
        <v>0</v>
      </c>
      <c r="D141" s="82">
        <f>IdentOkresKod</f>
        <v>0</v>
      </c>
      <c r="E141" s="82" t="str">
        <f>IdentCertIFS</f>
        <v>N</v>
      </c>
      <c r="F141" s="82" t="str">
        <f>IdentCertBRC</f>
        <v>N</v>
      </c>
      <c r="G141" s="82">
        <f>IdentCertINE</f>
        <v>0</v>
      </c>
      <c r="H141" s="82">
        <f>IdentZostavil</f>
        <v>0</v>
      </c>
      <c r="I141" s="82">
        <f>IdentKontakt</f>
        <v>0</v>
      </c>
      <c r="J141" s="82">
        <f>IdentPotrKod</f>
        <v>0</v>
      </c>
      <c r="K141" s="82">
        <f>IdentUct</f>
        <v>0</v>
      </c>
      <c r="M141" s="82">
        <v>193</v>
      </c>
      <c r="N141" s="79" t="s">
        <v>571</v>
      </c>
      <c r="O141" s="85">
        <f>R19367151</f>
        <v>0</v>
      </c>
      <c r="P141" s="85">
        <f>R19367152</f>
        <v>0</v>
      </c>
      <c r="Q141" s="85">
        <f>R19367153</f>
        <v>0</v>
      </c>
      <c r="R141" s="86">
        <v>0</v>
      </c>
    </row>
    <row r="142" spans="1:18" ht="12.75">
      <c r="A142" s="83">
        <f>IdentIco</f>
        <v>0</v>
      </c>
      <c r="B142" s="84" t="str">
        <f>IdentDICO</f>
        <v>00</v>
      </c>
      <c r="C142" s="82">
        <f>wshIdentNazov</f>
        <v>0</v>
      </c>
      <c r="D142" s="82">
        <f>IdentOkresKod</f>
        <v>0</v>
      </c>
      <c r="E142" s="82" t="str">
        <f>IdentCertIFS</f>
        <v>N</v>
      </c>
      <c r="F142" s="82" t="str">
        <f>IdentCertBRC</f>
        <v>N</v>
      </c>
      <c r="G142" s="82">
        <f>IdentCertINE</f>
        <v>0</v>
      </c>
      <c r="H142" s="82">
        <f>IdentZostavil</f>
        <v>0</v>
      </c>
      <c r="I142" s="82">
        <f>IdentKontakt</f>
        <v>0</v>
      </c>
      <c r="J142" s="82">
        <f>IdentPotrKod</f>
        <v>0</v>
      </c>
      <c r="K142" s="82">
        <f>IdentUct</f>
        <v>0</v>
      </c>
      <c r="M142" s="82">
        <v>193</v>
      </c>
      <c r="N142" s="79" t="s">
        <v>572</v>
      </c>
      <c r="O142" s="85">
        <f>R19367161</f>
        <v>0</v>
      </c>
      <c r="P142" s="85">
        <f>R19367162</f>
        <v>0</v>
      </c>
      <c r="Q142" s="85">
        <f>R19367163</f>
        <v>0</v>
      </c>
      <c r="R142" s="86">
        <v>0</v>
      </c>
    </row>
    <row r="143" spans="1:18" ht="12.75">
      <c r="A143" s="83">
        <f>IdentIco</f>
        <v>0</v>
      </c>
      <c r="B143" s="84" t="str">
        <f>IdentDICO</f>
        <v>00</v>
      </c>
      <c r="C143" s="82">
        <f>wshIdentNazov</f>
        <v>0</v>
      </c>
      <c r="D143" s="82">
        <f>IdentOkresKod</f>
        <v>0</v>
      </c>
      <c r="E143" s="82" t="str">
        <f>IdentCertIFS</f>
        <v>N</v>
      </c>
      <c r="F143" s="82" t="str">
        <f>IdentCertBRC</f>
        <v>N</v>
      </c>
      <c r="G143" s="82">
        <f>IdentCertINE</f>
        <v>0</v>
      </c>
      <c r="H143" s="82">
        <f>IdentZostavil</f>
        <v>0</v>
      </c>
      <c r="I143" s="82">
        <f>IdentKontakt</f>
        <v>0</v>
      </c>
      <c r="J143" s="82">
        <f>IdentPotrKod</f>
        <v>0</v>
      </c>
      <c r="K143" s="82">
        <f>IdentUct</f>
        <v>0</v>
      </c>
      <c r="M143" s="82">
        <v>193</v>
      </c>
      <c r="N143" s="79" t="s">
        <v>573</v>
      </c>
      <c r="O143" s="85">
        <f>R19367201</f>
        <v>0</v>
      </c>
      <c r="P143" s="85">
        <f>R19367202</f>
        <v>0</v>
      </c>
      <c r="Q143" s="85">
        <f>R19367203</f>
        <v>0</v>
      </c>
      <c r="R143" s="86">
        <v>0</v>
      </c>
    </row>
    <row r="144" spans="1:18" ht="12.75">
      <c r="A144" s="83">
        <f>IdentIco</f>
        <v>0</v>
      </c>
      <c r="B144" s="84" t="str">
        <f>IdentDICO</f>
        <v>00</v>
      </c>
      <c r="C144" s="82">
        <f>wshIdentNazov</f>
        <v>0</v>
      </c>
      <c r="D144" s="82">
        <f>IdentOkresKod</f>
        <v>0</v>
      </c>
      <c r="E144" s="82" t="str">
        <f>IdentCertIFS</f>
        <v>N</v>
      </c>
      <c r="F144" s="82" t="str">
        <f>IdentCertBRC</f>
        <v>N</v>
      </c>
      <c r="G144" s="82">
        <f>IdentCertINE</f>
        <v>0</v>
      </c>
      <c r="H144" s="82">
        <f>IdentZostavil</f>
        <v>0</v>
      </c>
      <c r="I144" s="82">
        <f>IdentKontakt</f>
        <v>0</v>
      </c>
      <c r="J144" s="82">
        <f>IdentPotrKod</f>
        <v>0</v>
      </c>
      <c r="K144" s="82">
        <f>IdentUct</f>
        <v>0</v>
      </c>
      <c r="M144" s="82">
        <v>193</v>
      </c>
      <c r="N144" s="79" t="s">
        <v>574</v>
      </c>
      <c r="O144" s="85">
        <f>R19367211</f>
        <v>0</v>
      </c>
      <c r="P144" s="85">
        <f>R19367212</f>
        <v>0</v>
      </c>
      <c r="Q144" s="85">
        <f>R19367213</f>
        <v>0</v>
      </c>
      <c r="R144" s="86">
        <v>0</v>
      </c>
    </row>
    <row r="145" spans="1:18" ht="12.75">
      <c r="A145" s="83">
        <f>IdentIco</f>
        <v>0</v>
      </c>
      <c r="B145" s="84" t="str">
        <f>IdentDICO</f>
        <v>00</v>
      </c>
      <c r="C145" s="82">
        <f>wshIdentNazov</f>
        <v>0</v>
      </c>
      <c r="D145" s="82">
        <f>IdentOkresKod</f>
        <v>0</v>
      </c>
      <c r="E145" s="82" t="str">
        <f>IdentCertIFS</f>
        <v>N</v>
      </c>
      <c r="F145" s="82" t="str">
        <f>IdentCertBRC</f>
        <v>N</v>
      </c>
      <c r="G145" s="82">
        <f>IdentCertINE</f>
        <v>0</v>
      </c>
      <c r="H145" s="82">
        <f>IdentZostavil</f>
        <v>0</v>
      </c>
      <c r="I145" s="82">
        <f>IdentKontakt</f>
        <v>0</v>
      </c>
      <c r="J145" s="82">
        <f>IdentPotrKod</f>
        <v>0</v>
      </c>
      <c r="K145" s="82">
        <f>IdentUct</f>
        <v>0</v>
      </c>
      <c r="M145" s="82">
        <v>193</v>
      </c>
      <c r="N145" s="79" t="s">
        <v>575</v>
      </c>
      <c r="O145" s="85">
        <f>R19367221</f>
        <v>0</v>
      </c>
      <c r="P145" s="85">
        <f>R19367222</f>
        <v>0</v>
      </c>
      <c r="Q145" s="85">
        <f>R19367223</f>
        <v>0</v>
      </c>
      <c r="R145" s="86">
        <v>0</v>
      </c>
    </row>
    <row r="146" spans="1:18" ht="12.75">
      <c r="A146" s="83">
        <f>IdentIco</f>
        <v>0</v>
      </c>
      <c r="B146" s="84" t="str">
        <f>IdentDICO</f>
        <v>00</v>
      </c>
      <c r="C146" s="82">
        <f>wshIdentNazov</f>
        <v>0</v>
      </c>
      <c r="D146" s="82">
        <f>IdentOkresKod</f>
        <v>0</v>
      </c>
      <c r="E146" s="82" t="str">
        <f>IdentCertIFS</f>
        <v>N</v>
      </c>
      <c r="F146" s="82" t="str">
        <f>IdentCertBRC</f>
        <v>N</v>
      </c>
      <c r="G146" s="82">
        <f>IdentCertINE</f>
        <v>0</v>
      </c>
      <c r="H146" s="82">
        <f>IdentZostavil</f>
        <v>0</v>
      </c>
      <c r="I146" s="82">
        <f>IdentKontakt</f>
        <v>0</v>
      </c>
      <c r="J146" s="82">
        <f>IdentPotrKod</f>
        <v>0</v>
      </c>
      <c r="K146" s="82">
        <f>IdentUct</f>
        <v>0</v>
      </c>
      <c r="M146" s="82">
        <v>193</v>
      </c>
      <c r="N146" s="79" t="s">
        <v>576</v>
      </c>
      <c r="O146" s="85">
        <f>R19367231</f>
        <v>0</v>
      </c>
      <c r="P146" s="85">
        <f>R19367232</f>
        <v>0</v>
      </c>
      <c r="Q146" s="85">
        <f>R19367233</f>
        <v>0</v>
      </c>
      <c r="R146" s="86">
        <v>0</v>
      </c>
    </row>
    <row r="147" spans="1:18" ht="12.75">
      <c r="A147" s="83">
        <f>IdentIco</f>
        <v>0</v>
      </c>
      <c r="B147" s="84" t="str">
        <f>IdentDICO</f>
        <v>00</v>
      </c>
      <c r="C147" s="82">
        <f>wshIdentNazov</f>
        <v>0</v>
      </c>
      <c r="D147" s="82">
        <f>IdentOkresKod</f>
        <v>0</v>
      </c>
      <c r="E147" s="82" t="str">
        <f>IdentCertIFS</f>
        <v>N</v>
      </c>
      <c r="F147" s="82" t="str">
        <f>IdentCertBRC</f>
        <v>N</v>
      </c>
      <c r="G147" s="82">
        <f>IdentCertINE</f>
        <v>0</v>
      </c>
      <c r="H147" s="82">
        <f>IdentZostavil</f>
        <v>0</v>
      </c>
      <c r="I147" s="82">
        <f>IdentKontakt</f>
        <v>0</v>
      </c>
      <c r="J147" s="82">
        <f>IdentPotrKod</f>
        <v>0</v>
      </c>
      <c r="K147" s="82">
        <f>IdentUct</f>
        <v>0</v>
      </c>
      <c r="M147" s="82">
        <v>193</v>
      </c>
      <c r="N147" s="79" t="s">
        <v>577</v>
      </c>
      <c r="O147" s="85">
        <f>R19367241</f>
        <v>0</v>
      </c>
      <c r="P147" s="85">
        <f>R19367242</f>
        <v>0</v>
      </c>
      <c r="Q147" s="85">
        <f>R19367243</f>
        <v>0</v>
      </c>
      <c r="R147" s="86">
        <v>0</v>
      </c>
    </row>
    <row r="148" spans="1:18" ht="12.75">
      <c r="A148" s="83">
        <f>IdentIco</f>
        <v>0</v>
      </c>
      <c r="B148" s="84" t="str">
        <f>IdentDICO</f>
        <v>00</v>
      </c>
      <c r="C148" s="82">
        <f>wshIdentNazov</f>
        <v>0</v>
      </c>
      <c r="D148" s="82">
        <f>IdentOkresKod</f>
        <v>0</v>
      </c>
      <c r="E148" s="82" t="str">
        <f>IdentCertIFS</f>
        <v>N</v>
      </c>
      <c r="F148" s="82" t="str">
        <f>IdentCertBRC</f>
        <v>N</v>
      </c>
      <c r="G148" s="82">
        <f>IdentCertINE</f>
        <v>0</v>
      </c>
      <c r="H148" s="82">
        <f>IdentZostavil</f>
        <v>0</v>
      </c>
      <c r="I148" s="82">
        <f>IdentKontakt</f>
        <v>0</v>
      </c>
      <c r="J148" s="82">
        <f>IdentPotrKod</f>
        <v>0</v>
      </c>
      <c r="K148" s="82">
        <f>IdentUct</f>
        <v>0</v>
      </c>
      <c r="M148" s="82">
        <v>193</v>
      </c>
      <c r="N148" s="79" t="s">
        <v>578</v>
      </c>
      <c r="O148" s="85">
        <f>R19367301</f>
        <v>0</v>
      </c>
      <c r="P148" s="85">
        <f>R19367302</f>
        <v>0</v>
      </c>
      <c r="Q148" s="85">
        <f>R19367303</f>
        <v>0</v>
      </c>
      <c r="R148" s="86">
        <v>0</v>
      </c>
    </row>
    <row r="149" spans="1:18" ht="12.75">
      <c r="A149" s="83">
        <f>IdentIco</f>
        <v>0</v>
      </c>
      <c r="B149" s="84" t="str">
        <f>IdentDICO</f>
        <v>00</v>
      </c>
      <c r="C149" s="82">
        <f>wshIdentNazov</f>
        <v>0</v>
      </c>
      <c r="D149" s="82">
        <f>IdentOkresKod</f>
        <v>0</v>
      </c>
      <c r="E149" s="82" t="str">
        <f>IdentCertIFS</f>
        <v>N</v>
      </c>
      <c r="F149" s="82" t="str">
        <f>IdentCertBRC</f>
        <v>N</v>
      </c>
      <c r="G149" s="82">
        <f>IdentCertINE</f>
        <v>0</v>
      </c>
      <c r="H149" s="82">
        <f>IdentZostavil</f>
        <v>0</v>
      </c>
      <c r="I149" s="82">
        <f>IdentKontakt</f>
        <v>0</v>
      </c>
      <c r="J149" s="82">
        <f>IdentPotrKod</f>
        <v>0</v>
      </c>
      <c r="K149" s="82">
        <f>IdentUct</f>
        <v>0</v>
      </c>
      <c r="M149" s="82">
        <v>193</v>
      </c>
      <c r="N149" s="79" t="s">
        <v>579</v>
      </c>
      <c r="O149" s="85">
        <f>R19367311</f>
        <v>0</v>
      </c>
      <c r="P149" s="85">
        <f>R19367312</f>
        <v>0</v>
      </c>
      <c r="Q149" s="85">
        <f>R19367313</f>
        <v>0</v>
      </c>
      <c r="R149" s="86">
        <v>0</v>
      </c>
    </row>
    <row r="150" spans="1:18" ht="12.75">
      <c r="A150" s="83">
        <f>IdentIco</f>
        <v>0</v>
      </c>
      <c r="B150" s="84" t="str">
        <f>IdentDICO</f>
        <v>00</v>
      </c>
      <c r="C150" s="82">
        <f>wshIdentNazov</f>
        <v>0</v>
      </c>
      <c r="D150" s="82">
        <f>IdentOkresKod</f>
        <v>0</v>
      </c>
      <c r="E150" s="82" t="str">
        <f>IdentCertIFS</f>
        <v>N</v>
      </c>
      <c r="F150" s="82" t="str">
        <f>IdentCertBRC</f>
        <v>N</v>
      </c>
      <c r="G150" s="82">
        <f>IdentCertINE</f>
        <v>0</v>
      </c>
      <c r="H150" s="82">
        <f>IdentZostavil</f>
        <v>0</v>
      </c>
      <c r="I150" s="82">
        <f>IdentKontakt</f>
        <v>0</v>
      </c>
      <c r="J150" s="82">
        <f>IdentPotrKod</f>
        <v>0</v>
      </c>
      <c r="K150" s="82">
        <f>IdentUct</f>
        <v>0</v>
      </c>
      <c r="M150" s="82">
        <v>193</v>
      </c>
      <c r="N150" s="79" t="s">
        <v>580</v>
      </c>
      <c r="O150" s="85">
        <f>R19367351</f>
        <v>0</v>
      </c>
      <c r="P150" s="85">
        <f>R19367352</f>
        <v>0</v>
      </c>
      <c r="Q150" s="85">
        <f>R19367353</f>
        <v>0</v>
      </c>
      <c r="R150" s="86">
        <v>0</v>
      </c>
    </row>
    <row r="151" spans="1:18" ht="12.75">
      <c r="A151" s="83">
        <f>IdentIco</f>
        <v>0</v>
      </c>
      <c r="B151" s="84" t="str">
        <f>IdentDICO</f>
        <v>00</v>
      </c>
      <c r="C151" s="82">
        <f>wshIdentNazov</f>
        <v>0</v>
      </c>
      <c r="D151" s="82">
        <f>IdentOkresKod</f>
        <v>0</v>
      </c>
      <c r="E151" s="82" t="str">
        <f>IdentCertIFS</f>
        <v>N</v>
      </c>
      <c r="F151" s="82" t="str">
        <f>IdentCertBRC</f>
        <v>N</v>
      </c>
      <c r="G151" s="82">
        <f>IdentCertINE</f>
        <v>0</v>
      </c>
      <c r="H151" s="82">
        <f>IdentZostavil</f>
        <v>0</v>
      </c>
      <c r="I151" s="82">
        <f>IdentKontakt</f>
        <v>0</v>
      </c>
      <c r="J151" s="82">
        <f>IdentPotrKod</f>
        <v>0</v>
      </c>
      <c r="K151" s="82">
        <f>IdentUct</f>
        <v>0</v>
      </c>
      <c r="M151" s="82">
        <v>193</v>
      </c>
      <c r="N151" s="79" t="s">
        <v>581</v>
      </c>
      <c r="O151" s="85">
        <f>R19367401</f>
        <v>0</v>
      </c>
      <c r="P151" s="85">
        <f>R19367402</f>
        <v>0</v>
      </c>
      <c r="Q151" s="85">
        <f>R19367403</f>
        <v>0</v>
      </c>
      <c r="R151" s="86">
        <v>0</v>
      </c>
    </row>
    <row r="152" spans="1:18" ht="12.75">
      <c r="A152" s="83">
        <f>IdentIco</f>
        <v>0</v>
      </c>
      <c r="B152" s="84" t="str">
        <f>IdentDICO</f>
        <v>00</v>
      </c>
      <c r="C152" s="82">
        <f>wshIdentNazov</f>
        <v>0</v>
      </c>
      <c r="D152" s="82">
        <f>IdentOkresKod</f>
        <v>0</v>
      </c>
      <c r="E152" s="82" t="str">
        <f>IdentCertIFS</f>
        <v>N</v>
      </c>
      <c r="F152" s="82" t="str">
        <f>IdentCertBRC</f>
        <v>N</v>
      </c>
      <c r="G152" s="82">
        <f>IdentCertINE</f>
        <v>0</v>
      </c>
      <c r="H152" s="82">
        <f>IdentZostavil</f>
        <v>0</v>
      </c>
      <c r="I152" s="82">
        <f>IdentKontakt</f>
        <v>0</v>
      </c>
      <c r="J152" s="82">
        <f>IdentPotrKod</f>
        <v>0</v>
      </c>
      <c r="K152" s="82">
        <f>IdentUct</f>
        <v>0</v>
      </c>
      <c r="M152" s="82">
        <v>193</v>
      </c>
      <c r="N152" s="79" t="s">
        <v>582</v>
      </c>
      <c r="O152" s="85">
        <f>R19367411</f>
        <v>0</v>
      </c>
      <c r="P152" s="85">
        <f>R19367412</f>
        <v>0</v>
      </c>
      <c r="Q152" s="85">
        <f>R19367413</f>
        <v>0</v>
      </c>
      <c r="R152" s="86">
        <v>0</v>
      </c>
    </row>
    <row r="153" spans="1:18" ht="12.75">
      <c r="A153" s="83">
        <f>IdentIco</f>
        <v>0</v>
      </c>
      <c r="B153" s="84" t="str">
        <f>IdentDICO</f>
        <v>00</v>
      </c>
      <c r="C153" s="82">
        <f>wshIdentNazov</f>
        <v>0</v>
      </c>
      <c r="D153" s="82">
        <f>IdentOkresKod</f>
        <v>0</v>
      </c>
      <c r="E153" s="82" t="str">
        <f>IdentCertIFS</f>
        <v>N</v>
      </c>
      <c r="F153" s="82" t="str">
        <f>IdentCertBRC</f>
        <v>N</v>
      </c>
      <c r="G153" s="82">
        <f>IdentCertINE</f>
        <v>0</v>
      </c>
      <c r="H153" s="82">
        <f>IdentZostavil</f>
        <v>0</v>
      </c>
      <c r="I153" s="82">
        <f>IdentKontakt</f>
        <v>0</v>
      </c>
      <c r="J153" s="82">
        <f>IdentPotrKod</f>
        <v>0</v>
      </c>
      <c r="K153" s="82">
        <f>IdentUct</f>
        <v>0</v>
      </c>
      <c r="M153" s="82">
        <v>193</v>
      </c>
      <c r="N153" s="79" t="s">
        <v>583</v>
      </c>
      <c r="O153" s="85">
        <f>R19367421</f>
        <v>0</v>
      </c>
      <c r="P153" s="85">
        <f>R19367422</f>
        <v>0</v>
      </c>
      <c r="Q153" s="85">
        <f>R19367423</f>
        <v>0</v>
      </c>
      <c r="R153" s="86">
        <v>0</v>
      </c>
    </row>
    <row r="154" spans="1:18" ht="12.75">
      <c r="A154" s="83">
        <f>IdentIco</f>
        <v>0</v>
      </c>
      <c r="B154" s="84" t="str">
        <f>IdentDICO</f>
        <v>00</v>
      </c>
      <c r="C154" s="82">
        <f>wshIdentNazov</f>
        <v>0</v>
      </c>
      <c r="D154" s="82">
        <f>IdentOkresKod</f>
        <v>0</v>
      </c>
      <c r="E154" s="82" t="str">
        <f>IdentCertIFS</f>
        <v>N</v>
      </c>
      <c r="F154" s="82" t="str">
        <f>IdentCertBRC</f>
        <v>N</v>
      </c>
      <c r="G154" s="82">
        <f>IdentCertINE</f>
        <v>0</v>
      </c>
      <c r="H154" s="82">
        <f>IdentZostavil</f>
        <v>0</v>
      </c>
      <c r="I154" s="82">
        <f>IdentKontakt</f>
        <v>0</v>
      </c>
      <c r="J154" s="82">
        <f>IdentPotrKod</f>
        <v>0</v>
      </c>
      <c r="K154" s="82">
        <f>IdentUct</f>
        <v>0</v>
      </c>
      <c r="M154" s="82">
        <v>193</v>
      </c>
      <c r="N154" s="79" t="s">
        <v>584</v>
      </c>
      <c r="O154" s="85">
        <f>R19367451</f>
        <v>0</v>
      </c>
      <c r="P154" s="85">
        <f>R19367452</f>
        <v>0</v>
      </c>
      <c r="Q154" s="85">
        <f>R19367453</f>
        <v>0</v>
      </c>
      <c r="R154" s="86">
        <v>0</v>
      </c>
    </row>
    <row r="155" spans="1:18" ht="12.75">
      <c r="A155" s="83">
        <f>IdentIco</f>
        <v>0</v>
      </c>
      <c r="B155" s="84" t="str">
        <f>IdentDICO</f>
        <v>00</v>
      </c>
      <c r="C155" s="82">
        <f>wshIdentNazov</f>
        <v>0</v>
      </c>
      <c r="D155" s="82">
        <f>IdentOkresKod</f>
        <v>0</v>
      </c>
      <c r="E155" s="82" t="str">
        <f>IdentCertIFS</f>
        <v>N</v>
      </c>
      <c r="F155" s="82" t="str">
        <f>IdentCertBRC</f>
        <v>N</v>
      </c>
      <c r="G155" s="82">
        <f>IdentCertINE</f>
        <v>0</v>
      </c>
      <c r="H155" s="82">
        <f>IdentZostavil</f>
        <v>0</v>
      </c>
      <c r="I155" s="82">
        <f>IdentKontakt</f>
        <v>0</v>
      </c>
      <c r="J155" s="82">
        <f>IdentPotrKod</f>
        <v>0</v>
      </c>
      <c r="K155" s="82">
        <f>IdentUct</f>
        <v>0</v>
      </c>
      <c r="M155" s="82">
        <v>193</v>
      </c>
      <c r="N155" s="79" t="s">
        <v>585</v>
      </c>
      <c r="O155" s="85">
        <f>R19367551</f>
        <v>0</v>
      </c>
      <c r="P155" s="85">
        <f>R19367552</f>
        <v>0</v>
      </c>
      <c r="Q155" s="85">
        <f>R19367553</f>
        <v>0</v>
      </c>
      <c r="R155" s="86">
        <v>0</v>
      </c>
    </row>
    <row r="156" spans="1:18" ht="12.75">
      <c r="A156" s="83">
        <f>IdentIco</f>
        <v>0</v>
      </c>
      <c r="B156" s="84" t="str">
        <f>IdentDICO</f>
        <v>00</v>
      </c>
      <c r="C156" s="82">
        <f>wshIdentNazov</f>
        <v>0</v>
      </c>
      <c r="D156" s="82">
        <f>IdentOkresKod</f>
        <v>0</v>
      </c>
      <c r="E156" s="82" t="str">
        <f>IdentCertIFS</f>
        <v>N</v>
      </c>
      <c r="F156" s="82" t="str">
        <f>IdentCertBRC</f>
        <v>N</v>
      </c>
      <c r="G156" s="82">
        <f>IdentCertINE</f>
        <v>0</v>
      </c>
      <c r="H156" s="82">
        <f>IdentZostavil</f>
        <v>0</v>
      </c>
      <c r="I156" s="82">
        <f>IdentKontakt</f>
        <v>0</v>
      </c>
      <c r="J156" s="82">
        <f>IdentPotrKod</f>
        <v>0</v>
      </c>
      <c r="K156" s="82">
        <f>IdentUct</f>
        <v>0</v>
      </c>
      <c r="M156" s="82">
        <v>193</v>
      </c>
      <c r="N156" s="79" t="s">
        <v>586</v>
      </c>
      <c r="O156" s="85">
        <f>R19367601</f>
        <v>0</v>
      </c>
      <c r="P156" s="85">
        <f>R19367602</f>
        <v>0</v>
      </c>
      <c r="Q156" s="85">
        <f>R19367603</f>
        <v>0</v>
      </c>
      <c r="R156" s="86">
        <v>0</v>
      </c>
    </row>
    <row r="157" spans="1:18" ht="12.75">
      <c r="A157" s="83">
        <f>IdentIco</f>
        <v>0</v>
      </c>
      <c r="B157" s="84" t="str">
        <f>IdentDICO</f>
        <v>00</v>
      </c>
      <c r="C157" s="82">
        <f>wshIdentNazov</f>
        <v>0</v>
      </c>
      <c r="D157" s="82">
        <f>IdentOkresKod</f>
        <v>0</v>
      </c>
      <c r="E157" s="82" t="str">
        <f>IdentCertIFS</f>
        <v>N</v>
      </c>
      <c r="F157" s="82" t="str">
        <f>IdentCertBRC</f>
        <v>N</v>
      </c>
      <c r="G157" s="82">
        <f>IdentCertINE</f>
        <v>0</v>
      </c>
      <c r="H157" s="82">
        <f>IdentZostavil</f>
        <v>0</v>
      </c>
      <c r="I157" s="82">
        <f>IdentKontakt</f>
        <v>0</v>
      </c>
      <c r="J157" s="82">
        <f>IdentPotrKod</f>
        <v>0</v>
      </c>
      <c r="K157" s="82">
        <f>IdentUct</f>
        <v>0</v>
      </c>
      <c r="M157" s="82">
        <v>193</v>
      </c>
      <c r="N157" s="79" t="s">
        <v>587</v>
      </c>
      <c r="O157" s="85">
        <f>R19367611</f>
        <v>0</v>
      </c>
      <c r="P157" s="85">
        <f>R19367612</f>
        <v>0</v>
      </c>
      <c r="Q157" s="85">
        <f>R19367613</f>
        <v>0</v>
      </c>
      <c r="R157" s="86">
        <v>0</v>
      </c>
    </row>
    <row r="158" spans="1:18" ht="12.75">
      <c r="A158" s="83">
        <f>IdentIco</f>
        <v>0</v>
      </c>
      <c r="B158" s="84" t="str">
        <f>IdentDICO</f>
        <v>00</v>
      </c>
      <c r="C158" s="82">
        <f>wshIdentNazov</f>
        <v>0</v>
      </c>
      <c r="D158" s="82">
        <f>IdentOkresKod</f>
        <v>0</v>
      </c>
      <c r="E158" s="82" t="str">
        <f>IdentCertIFS</f>
        <v>N</v>
      </c>
      <c r="F158" s="82" t="str">
        <f>IdentCertBRC</f>
        <v>N</v>
      </c>
      <c r="G158" s="82">
        <f>IdentCertINE</f>
        <v>0</v>
      </c>
      <c r="H158" s="82">
        <f>IdentZostavil</f>
        <v>0</v>
      </c>
      <c r="I158" s="82">
        <f>IdentKontakt</f>
        <v>0</v>
      </c>
      <c r="J158" s="82">
        <f>IdentPotrKod</f>
        <v>0</v>
      </c>
      <c r="K158" s="82">
        <f>IdentUct</f>
        <v>0</v>
      </c>
      <c r="M158" s="82">
        <v>193</v>
      </c>
      <c r="N158" s="79" t="s">
        <v>588</v>
      </c>
      <c r="O158" s="85">
        <f>R19367621</f>
        <v>0</v>
      </c>
      <c r="P158" s="85">
        <f>R19367622</f>
        <v>0</v>
      </c>
      <c r="Q158" s="85">
        <f>R19367623</f>
        <v>0</v>
      </c>
      <c r="R158" s="86">
        <v>0</v>
      </c>
    </row>
    <row r="159" spans="1:18" ht="12.75">
      <c r="A159" s="83">
        <f>IdentIco</f>
        <v>0</v>
      </c>
      <c r="B159" s="84" t="str">
        <f>IdentDICO</f>
        <v>00</v>
      </c>
      <c r="C159" s="82">
        <f>wshIdentNazov</f>
        <v>0</v>
      </c>
      <c r="D159" s="82">
        <f>IdentOkresKod</f>
        <v>0</v>
      </c>
      <c r="E159" s="82" t="str">
        <f>IdentCertIFS</f>
        <v>N</v>
      </c>
      <c r="F159" s="82" t="str">
        <f>IdentCertBRC</f>
        <v>N</v>
      </c>
      <c r="G159" s="82">
        <f>IdentCertINE</f>
        <v>0</v>
      </c>
      <c r="H159" s="82">
        <f>IdentZostavil</f>
        <v>0</v>
      </c>
      <c r="I159" s="82">
        <f>IdentKontakt</f>
        <v>0</v>
      </c>
      <c r="J159" s="82">
        <f>IdentPotrKod</f>
        <v>0</v>
      </c>
      <c r="K159" s="82">
        <f>IdentUct</f>
        <v>0</v>
      </c>
      <c r="M159" s="82">
        <v>193</v>
      </c>
      <c r="N159" s="79" t="s">
        <v>589</v>
      </c>
      <c r="O159" s="85">
        <f>R19367631</f>
        <v>0</v>
      </c>
      <c r="P159" s="85">
        <f>R19367632</f>
        <v>0</v>
      </c>
      <c r="Q159" s="85">
        <f>R19367633</f>
        <v>0</v>
      </c>
      <c r="R159" s="86">
        <v>0</v>
      </c>
    </row>
    <row r="160" spans="1:18" ht="12.75">
      <c r="A160" s="83">
        <f>IdentIco</f>
        <v>0</v>
      </c>
      <c r="B160" s="84" t="str">
        <f>IdentDICO</f>
        <v>00</v>
      </c>
      <c r="C160" s="82">
        <f>wshIdentNazov</f>
        <v>0</v>
      </c>
      <c r="D160" s="82">
        <f>IdentOkresKod</f>
        <v>0</v>
      </c>
      <c r="E160" s="82" t="str">
        <f>IdentCertIFS</f>
        <v>N</v>
      </c>
      <c r="F160" s="82" t="str">
        <f>IdentCertBRC</f>
        <v>N</v>
      </c>
      <c r="G160" s="82">
        <f>IdentCertINE</f>
        <v>0</v>
      </c>
      <c r="H160" s="82">
        <f>IdentZostavil</f>
        <v>0</v>
      </c>
      <c r="I160" s="82">
        <f>IdentKontakt</f>
        <v>0</v>
      </c>
      <c r="J160" s="82">
        <f>IdentPotrKod</f>
        <v>0</v>
      </c>
      <c r="K160" s="82">
        <f>IdentUct</f>
        <v>0</v>
      </c>
      <c r="M160" s="82">
        <v>193</v>
      </c>
      <c r="N160" s="79" t="s">
        <v>590</v>
      </c>
      <c r="O160" s="85">
        <f>R19367641</f>
        <v>0</v>
      </c>
      <c r="P160" s="85">
        <f>R19367642</f>
        <v>0</v>
      </c>
      <c r="Q160" s="85">
        <f>R19367643</f>
        <v>0</v>
      </c>
      <c r="R160" s="86">
        <v>0</v>
      </c>
    </row>
    <row r="161" spans="1:18" ht="12.75">
      <c r="A161" s="83">
        <f>IdentIco</f>
        <v>0</v>
      </c>
      <c r="B161" s="84" t="str">
        <f>IdentDICO</f>
        <v>00</v>
      </c>
      <c r="C161" s="82">
        <f>wshIdentNazov</f>
        <v>0</v>
      </c>
      <c r="D161" s="82">
        <f>IdentOkresKod</f>
        <v>0</v>
      </c>
      <c r="E161" s="82" t="str">
        <f>IdentCertIFS</f>
        <v>N</v>
      </c>
      <c r="F161" s="82" t="str">
        <f>IdentCertBRC</f>
        <v>N</v>
      </c>
      <c r="G161" s="82">
        <f>IdentCertINE</f>
        <v>0</v>
      </c>
      <c r="H161" s="82">
        <f>IdentZostavil</f>
        <v>0</v>
      </c>
      <c r="I161" s="82">
        <f>IdentKontakt</f>
        <v>0</v>
      </c>
      <c r="J161" s="82">
        <f>IdentPotrKod</f>
        <v>0</v>
      </c>
      <c r="K161" s="82">
        <f>IdentUct</f>
        <v>0</v>
      </c>
      <c r="M161" s="82">
        <v>193</v>
      </c>
      <c r="N161" s="79" t="s">
        <v>591</v>
      </c>
      <c r="O161" s="85">
        <f>R19367651</f>
        <v>0</v>
      </c>
      <c r="P161" s="85">
        <f>R19367652</f>
        <v>0</v>
      </c>
      <c r="Q161" s="85">
        <f>R19367653</f>
        <v>0</v>
      </c>
      <c r="R161" s="86">
        <v>0</v>
      </c>
    </row>
    <row r="162" spans="1:18" ht="12.75">
      <c r="A162" s="83">
        <f>IdentIco</f>
        <v>0</v>
      </c>
      <c r="B162" s="84" t="str">
        <f>IdentDICO</f>
        <v>00</v>
      </c>
      <c r="C162" s="82">
        <f>wshIdentNazov</f>
        <v>0</v>
      </c>
      <c r="D162" s="82">
        <f>IdentOkresKod</f>
        <v>0</v>
      </c>
      <c r="E162" s="82" t="str">
        <f>IdentCertIFS</f>
        <v>N</v>
      </c>
      <c r="F162" s="82" t="str">
        <f>IdentCertBRC</f>
        <v>N</v>
      </c>
      <c r="G162" s="82">
        <f>IdentCertINE</f>
        <v>0</v>
      </c>
      <c r="H162" s="82">
        <f>IdentZostavil</f>
        <v>0</v>
      </c>
      <c r="I162" s="82">
        <f>IdentKontakt</f>
        <v>0</v>
      </c>
      <c r="J162" s="82">
        <f>IdentPotrKod</f>
        <v>0</v>
      </c>
      <c r="K162" s="82">
        <f>IdentUct</f>
        <v>0</v>
      </c>
      <c r="M162" s="82">
        <v>193</v>
      </c>
      <c r="N162" s="79" t="s">
        <v>592</v>
      </c>
      <c r="O162" s="85">
        <f>R19367661</f>
        <v>0</v>
      </c>
      <c r="P162" s="85">
        <f>R19367662</f>
        <v>0</v>
      </c>
      <c r="Q162" s="85">
        <f>R19367663</f>
        <v>0</v>
      </c>
      <c r="R162" s="86">
        <v>0</v>
      </c>
    </row>
    <row r="163" spans="1:18" ht="12.75">
      <c r="A163" s="83">
        <f>IdentIco</f>
        <v>0</v>
      </c>
      <c r="B163" s="84" t="str">
        <f>IdentDICO</f>
        <v>00</v>
      </c>
      <c r="C163" s="82">
        <f>wshIdentNazov</f>
        <v>0</v>
      </c>
      <c r="D163" s="82">
        <f>IdentOkresKod</f>
        <v>0</v>
      </c>
      <c r="E163" s="82" t="str">
        <f>IdentCertIFS</f>
        <v>N</v>
      </c>
      <c r="F163" s="82" t="str">
        <f>IdentCertBRC</f>
        <v>N</v>
      </c>
      <c r="G163" s="82">
        <f>IdentCertINE</f>
        <v>0</v>
      </c>
      <c r="H163" s="82">
        <f>IdentZostavil</f>
        <v>0</v>
      </c>
      <c r="I163" s="82">
        <f>IdentKontakt</f>
        <v>0</v>
      </c>
      <c r="J163" s="82">
        <f>IdentPotrKod</f>
        <v>0</v>
      </c>
      <c r="K163" s="82">
        <f>IdentUct</f>
        <v>0</v>
      </c>
      <c r="M163" s="82">
        <v>193</v>
      </c>
      <c r="N163" s="79" t="s">
        <v>593</v>
      </c>
      <c r="O163" s="85">
        <f>R19367671</f>
        <v>0</v>
      </c>
      <c r="P163" s="85">
        <f>R19367672</f>
        <v>0</v>
      </c>
      <c r="Q163" s="85">
        <f>R19367673</f>
        <v>0</v>
      </c>
      <c r="R163" s="86">
        <v>0</v>
      </c>
    </row>
    <row r="164" spans="1:18" ht="12.75">
      <c r="A164" s="83">
        <f>IdentIco</f>
        <v>0</v>
      </c>
      <c r="B164" s="84" t="str">
        <f>IdentDICO</f>
        <v>00</v>
      </c>
      <c r="C164" s="82">
        <f>wshIdentNazov</f>
        <v>0</v>
      </c>
      <c r="D164" s="82">
        <f>IdentOkresKod</f>
        <v>0</v>
      </c>
      <c r="E164" s="82" t="str">
        <f>IdentCertIFS</f>
        <v>N</v>
      </c>
      <c r="F164" s="82" t="str">
        <f>IdentCertBRC</f>
        <v>N</v>
      </c>
      <c r="G164" s="82">
        <f>IdentCertINE</f>
        <v>0</v>
      </c>
      <c r="H164" s="82">
        <f>IdentZostavil</f>
        <v>0</v>
      </c>
      <c r="I164" s="82">
        <f>IdentKontakt</f>
        <v>0</v>
      </c>
      <c r="J164" s="82">
        <f>IdentPotrKod</f>
        <v>0</v>
      </c>
      <c r="K164" s="82">
        <f>IdentUct</f>
        <v>0</v>
      </c>
      <c r="M164" s="82">
        <v>193</v>
      </c>
      <c r="N164" s="79" t="s">
        <v>594</v>
      </c>
      <c r="O164" s="85">
        <f>R19367681</f>
        <v>0</v>
      </c>
      <c r="P164" s="85">
        <f>R19367682</f>
        <v>0</v>
      </c>
      <c r="Q164" s="85">
        <f>R19367683</f>
        <v>0</v>
      </c>
      <c r="R164" s="86">
        <v>0</v>
      </c>
    </row>
    <row r="165" spans="1:18" ht="12.75">
      <c r="A165" s="83">
        <f>IdentIco</f>
        <v>0</v>
      </c>
      <c r="B165" s="84" t="str">
        <f>IdentDICO</f>
        <v>00</v>
      </c>
      <c r="C165" s="82">
        <f>wshIdentNazov</f>
        <v>0</v>
      </c>
      <c r="D165" s="82">
        <f>IdentOkresKod</f>
        <v>0</v>
      </c>
      <c r="E165" s="82" t="str">
        <f>IdentCertIFS</f>
        <v>N</v>
      </c>
      <c r="F165" s="82" t="str">
        <f>IdentCertBRC</f>
        <v>N</v>
      </c>
      <c r="G165" s="82">
        <f>IdentCertINE</f>
        <v>0</v>
      </c>
      <c r="H165" s="82">
        <f>IdentZostavil</f>
        <v>0</v>
      </c>
      <c r="I165" s="82">
        <f>IdentKontakt</f>
        <v>0</v>
      </c>
      <c r="J165" s="82">
        <f>IdentPotrKod</f>
        <v>0</v>
      </c>
      <c r="K165" s="82">
        <f>IdentUct</f>
        <v>0</v>
      </c>
      <c r="M165" s="82">
        <v>193</v>
      </c>
      <c r="N165" s="79" t="s">
        <v>595</v>
      </c>
      <c r="O165" s="85">
        <f>R19367691</f>
        <v>0</v>
      </c>
      <c r="P165" s="85">
        <f>R19367692</f>
        <v>0</v>
      </c>
      <c r="Q165" s="85">
        <f>R19367693</f>
        <v>0</v>
      </c>
      <c r="R165" s="86">
        <v>0</v>
      </c>
    </row>
    <row r="166" spans="1:18" ht="12.75">
      <c r="A166" s="83">
        <f>IdentIco</f>
        <v>0</v>
      </c>
      <c r="B166" s="84" t="str">
        <f>IdentDICO</f>
        <v>00</v>
      </c>
      <c r="C166" s="82">
        <f>wshIdentNazov</f>
        <v>0</v>
      </c>
      <c r="D166" s="82">
        <f>IdentOkresKod</f>
        <v>0</v>
      </c>
      <c r="E166" s="82" t="str">
        <f>IdentCertIFS</f>
        <v>N</v>
      </c>
      <c r="F166" s="82" t="str">
        <f>IdentCertBRC</f>
        <v>N</v>
      </c>
      <c r="G166" s="82">
        <f>IdentCertINE</f>
        <v>0</v>
      </c>
      <c r="H166" s="82">
        <f>IdentZostavil</f>
        <v>0</v>
      </c>
      <c r="I166" s="82">
        <f>IdentKontakt</f>
        <v>0</v>
      </c>
      <c r="J166" s="82">
        <f>IdentPotrKod</f>
        <v>0</v>
      </c>
      <c r="K166" s="82">
        <f>IdentUct</f>
        <v>0</v>
      </c>
      <c r="M166" s="82">
        <v>193</v>
      </c>
      <c r="N166" s="79" t="s">
        <v>596</v>
      </c>
      <c r="O166" s="85">
        <f>R19367701</f>
        <v>0</v>
      </c>
      <c r="P166" s="85">
        <f>R19367702</f>
        <v>0</v>
      </c>
      <c r="Q166" s="85">
        <f>R19367703</f>
        <v>0</v>
      </c>
      <c r="R166" s="86">
        <v>0</v>
      </c>
    </row>
    <row r="167" spans="1:18" ht="12.75">
      <c r="A167" s="83">
        <f>IdentIco</f>
        <v>0</v>
      </c>
      <c r="B167" s="84" t="str">
        <f>IdentDICO</f>
        <v>00</v>
      </c>
      <c r="C167" s="82">
        <f>wshIdentNazov</f>
        <v>0</v>
      </c>
      <c r="D167" s="82">
        <f>IdentOkresKod</f>
        <v>0</v>
      </c>
      <c r="E167" s="82" t="str">
        <f>IdentCertIFS</f>
        <v>N</v>
      </c>
      <c r="F167" s="82" t="str">
        <f>IdentCertBRC</f>
        <v>N</v>
      </c>
      <c r="G167" s="82">
        <f>IdentCertINE</f>
        <v>0</v>
      </c>
      <c r="H167" s="82">
        <f>IdentZostavil</f>
        <v>0</v>
      </c>
      <c r="I167" s="82">
        <f>IdentKontakt</f>
        <v>0</v>
      </c>
      <c r="J167" s="82">
        <f>IdentPotrKod</f>
        <v>0</v>
      </c>
      <c r="K167" s="82">
        <f>IdentUct</f>
        <v>0</v>
      </c>
      <c r="M167" s="82">
        <v>193</v>
      </c>
      <c r="N167" s="79" t="s">
        <v>597</v>
      </c>
      <c r="O167" s="85">
        <f>R19367711</f>
        <v>0</v>
      </c>
      <c r="P167" s="85">
        <f>R19367712</f>
        <v>0</v>
      </c>
      <c r="Q167" s="85">
        <f>R19367713</f>
        <v>0</v>
      </c>
      <c r="R167" s="86">
        <v>0</v>
      </c>
    </row>
    <row r="168" spans="1:18" ht="12.75">
      <c r="A168" s="83">
        <f>IdentIco</f>
        <v>0</v>
      </c>
      <c r="B168" s="84" t="str">
        <f>IdentDICO</f>
        <v>00</v>
      </c>
      <c r="C168" s="82">
        <f>wshIdentNazov</f>
        <v>0</v>
      </c>
      <c r="D168" s="82">
        <f>IdentOkresKod</f>
        <v>0</v>
      </c>
      <c r="E168" s="82" t="str">
        <f>IdentCertIFS</f>
        <v>N</v>
      </c>
      <c r="F168" s="82" t="str">
        <f>IdentCertBRC</f>
        <v>N</v>
      </c>
      <c r="G168" s="82">
        <f>IdentCertINE</f>
        <v>0</v>
      </c>
      <c r="H168" s="82">
        <f>IdentZostavil</f>
        <v>0</v>
      </c>
      <c r="I168" s="82">
        <f>IdentKontakt</f>
        <v>0</v>
      </c>
      <c r="J168" s="82">
        <f>IdentPotrKod</f>
        <v>0</v>
      </c>
      <c r="K168" s="82">
        <f>IdentUct</f>
        <v>0</v>
      </c>
      <c r="M168" s="82">
        <v>193</v>
      </c>
      <c r="N168" s="79" t="s">
        <v>598</v>
      </c>
      <c r="O168" s="85">
        <f>R19367721</f>
        <v>0</v>
      </c>
      <c r="P168" s="85">
        <f>R19367722</f>
        <v>0</v>
      </c>
      <c r="Q168" s="85">
        <f>R19367723</f>
        <v>0</v>
      </c>
      <c r="R168" s="86">
        <v>0</v>
      </c>
    </row>
    <row r="169" spans="1:18" ht="12.75">
      <c r="A169" s="83">
        <f>IdentIco</f>
        <v>0</v>
      </c>
      <c r="B169" s="84" t="str">
        <f>IdentDICO</f>
        <v>00</v>
      </c>
      <c r="C169" s="82">
        <f>wshIdentNazov</f>
        <v>0</v>
      </c>
      <c r="D169" s="82">
        <f>IdentOkresKod</f>
        <v>0</v>
      </c>
      <c r="E169" s="82" t="str">
        <f>IdentCertIFS</f>
        <v>N</v>
      </c>
      <c r="F169" s="82" t="str">
        <f>IdentCertBRC</f>
        <v>N</v>
      </c>
      <c r="G169" s="82">
        <f>IdentCertINE</f>
        <v>0</v>
      </c>
      <c r="H169" s="82">
        <f>IdentZostavil</f>
        <v>0</v>
      </c>
      <c r="I169" s="82">
        <f>IdentKontakt</f>
        <v>0</v>
      </c>
      <c r="J169" s="82">
        <f>IdentPotrKod</f>
        <v>0</v>
      </c>
      <c r="K169" s="82">
        <f>IdentUct</f>
        <v>0</v>
      </c>
      <c r="M169" s="82">
        <v>193</v>
      </c>
      <c r="N169" s="79" t="s">
        <v>599</v>
      </c>
      <c r="O169" s="85">
        <f>R19367751</f>
        <v>0</v>
      </c>
      <c r="P169" s="85">
        <f>R19367752</f>
        <v>0</v>
      </c>
      <c r="Q169" s="85">
        <f>R19367753</f>
        <v>0</v>
      </c>
      <c r="R169" s="86">
        <v>0</v>
      </c>
    </row>
    <row r="170" spans="1:18" ht="12.75">
      <c r="A170" s="83">
        <f>IdentIco</f>
        <v>0</v>
      </c>
      <c r="B170" s="84" t="str">
        <f>IdentDICO</f>
        <v>00</v>
      </c>
      <c r="C170" s="82">
        <f>wshIdentNazov</f>
        <v>0</v>
      </c>
      <c r="D170" s="82">
        <f>IdentOkresKod</f>
        <v>0</v>
      </c>
      <c r="E170" s="82" t="str">
        <f>IdentCertIFS</f>
        <v>N</v>
      </c>
      <c r="F170" s="82" t="str">
        <f>IdentCertBRC</f>
        <v>N</v>
      </c>
      <c r="G170" s="82">
        <f>IdentCertINE</f>
        <v>0</v>
      </c>
      <c r="H170" s="82">
        <f>IdentZostavil</f>
        <v>0</v>
      </c>
      <c r="I170" s="82">
        <f>IdentKontakt</f>
        <v>0</v>
      </c>
      <c r="J170" s="82">
        <f>IdentPotrKod</f>
        <v>0</v>
      </c>
      <c r="K170" s="82">
        <f>IdentUct</f>
        <v>0</v>
      </c>
      <c r="M170" s="82">
        <v>193</v>
      </c>
      <c r="N170" s="79" t="s">
        <v>600</v>
      </c>
      <c r="O170" s="85">
        <f>R19367761</f>
        <v>0</v>
      </c>
      <c r="P170" s="85">
        <f>R19367762</f>
        <v>0</v>
      </c>
      <c r="Q170" s="85">
        <f>R19367763</f>
        <v>0</v>
      </c>
      <c r="R170" s="86">
        <v>0</v>
      </c>
    </row>
    <row r="171" spans="1:18" ht="12.75">
      <c r="A171" s="83">
        <f>IdentIco</f>
        <v>0</v>
      </c>
      <c r="B171" s="84" t="str">
        <f>IdentDICO</f>
        <v>00</v>
      </c>
      <c r="C171" s="82">
        <f>wshIdentNazov</f>
        <v>0</v>
      </c>
      <c r="D171" s="82">
        <f>IdentOkresKod</f>
        <v>0</v>
      </c>
      <c r="E171" s="82" t="str">
        <f>IdentCertIFS</f>
        <v>N</v>
      </c>
      <c r="F171" s="82" t="str">
        <f>IdentCertBRC</f>
        <v>N</v>
      </c>
      <c r="G171" s="82">
        <f>IdentCertINE</f>
        <v>0</v>
      </c>
      <c r="H171" s="82">
        <f>IdentZostavil</f>
        <v>0</v>
      </c>
      <c r="I171" s="82">
        <f>IdentKontakt</f>
        <v>0</v>
      </c>
      <c r="J171" s="82">
        <f>IdentPotrKod</f>
        <v>0</v>
      </c>
      <c r="K171" s="82">
        <f>IdentUct</f>
        <v>0</v>
      </c>
      <c r="M171" s="82">
        <v>193</v>
      </c>
      <c r="N171" s="79" t="s">
        <v>601</v>
      </c>
      <c r="O171" s="85">
        <f>R19367801</f>
        <v>0</v>
      </c>
      <c r="P171" s="85">
        <f>R19367802</f>
        <v>0</v>
      </c>
      <c r="Q171" s="85">
        <f>R19367803</f>
        <v>0</v>
      </c>
      <c r="R171" s="86">
        <v>0</v>
      </c>
    </row>
    <row r="172" spans="1:18" ht="12.75">
      <c r="A172" s="83">
        <f>IdentIco</f>
        <v>0</v>
      </c>
      <c r="B172" s="84" t="str">
        <f>IdentDICO</f>
        <v>00</v>
      </c>
      <c r="C172" s="82">
        <f>wshIdentNazov</f>
        <v>0</v>
      </c>
      <c r="D172" s="82">
        <f>IdentOkresKod</f>
        <v>0</v>
      </c>
      <c r="E172" s="82" t="str">
        <f>IdentCertIFS</f>
        <v>N</v>
      </c>
      <c r="F172" s="82" t="str">
        <f>IdentCertBRC</f>
        <v>N</v>
      </c>
      <c r="G172" s="82">
        <f>IdentCertINE</f>
        <v>0</v>
      </c>
      <c r="H172" s="82">
        <f>IdentZostavil</f>
        <v>0</v>
      </c>
      <c r="I172" s="82">
        <f>IdentKontakt</f>
        <v>0</v>
      </c>
      <c r="J172" s="82">
        <f>IdentPotrKod</f>
        <v>0</v>
      </c>
      <c r="K172" s="82">
        <f>IdentUct</f>
        <v>0</v>
      </c>
      <c r="M172" s="82">
        <v>193</v>
      </c>
      <c r="N172" s="79" t="s">
        <v>602</v>
      </c>
      <c r="O172" s="85">
        <f>R19367811</f>
        <v>0</v>
      </c>
      <c r="P172" s="85">
        <f>R19367812</f>
        <v>0</v>
      </c>
      <c r="Q172" s="85">
        <f>R19367813</f>
        <v>0</v>
      </c>
      <c r="R172" s="86">
        <v>0</v>
      </c>
    </row>
    <row r="173" spans="1:18" ht="12.75">
      <c r="A173" s="83">
        <f>IdentIco</f>
        <v>0</v>
      </c>
      <c r="B173" s="84" t="str">
        <f>IdentDICO</f>
        <v>00</v>
      </c>
      <c r="C173" s="82">
        <f>wshIdentNazov</f>
        <v>0</v>
      </c>
      <c r="D173" s="82">
        <f>IdentOkresKod</f>
        <v>0</v>
      </c>
      <c r="E173" s="82" t="str">
        <f>IdentCertIFS</f>
        <v>N</v>
      </c>
      <c r="F173" s="82" t="str">
        <f>IdentCertBRC</f>
        <v>N</v>
      </c>
      <c r="G173" s="82">
        <f>IdentCertINE</f>
        <v>0</v>
      </c>
      <c r="H173" s="82">
        <f>IdentZostavil</f>
        <v>0</v>
      </c>
      <c r="I173" s="82">
        <f>IdentKontakt</f>
        <v>0</v>
      </c>
      <c r="J173" s="82">
        <f>IdentPotrKod</f>
        <v>0</v>
      </c>
      <c r="K173" s="82">
        <f>IdentUct</f>
        <v>0</v>
      </c>
      <c r="M173" s="82">
        <v>193</v>
      </c>
      <c r="N173" s="79" t="s">
        <v>603</v>
      </c>
      <c r="O173" s="85">
        <f>R19367901</f>
        <v>0</v>
      </c>
      <c r="P173" s="85">
        <f>R19367902</f>
        <v>0</v>
      </c>
      <c r="Q173" s="85">
        <f>R19367903</f>
        <v>0</v>
      </c>
      <c r="R173" s="86">
        <v>0</v>
      </c>
    </row>
    <row r="174" spans="1:18" ht="12.75">
      <c r="A174" s="83">
        <f>IdentIco</f>
        <v>0</v>
      </c>
      <c r="B174" s="84" t="str">
        <f>IdentDICO</f>
        <v>00</v>
      </c>
      <c r="C174" s="82">
        <f>wshIdentNazov</f>
        <v>0</v>
      </c>
      <c r="D174" s="82">
        <f>IdentOkresKod</f>
        <v>0</v>
      </c>
      <c r="E174" s="82" t="str">
        <f>IdentCertIFS</f>
        <v>N</v>
      </c>
      <c r="F174" s="82" t="str">
        <f>IdentCertBRC</f>
        <v>N</v>
      </c>
      <c r="G174" s="82">
        <f>IdentCertINE</f>
        <v>0</v>
      </c>
      <c r="H174" s="82">
        <f>IdentZostavil</f>
        <v>0</v>
      </c>
      <c r="I174" s="82">
        <f>IdentKontakt</f>
        <v>0</v>
      </c>
      <c r="J174" s="82">
        <f>IdentPotrKod</f>
        <v>0</v>
      </c>
      <c r="K174" s="82">
        <f>IdentUct</f>
        <v>0</v>
      </c>
      <c r="M174" s="82">
        <v>193</v>
      </c>
      <c r="N174" s="79" t="s">
        <v>604</v>
      </c>
      <c r="O174" s="85">
        <f>R19367911</f>
        <v>0</v>
      </c>
      <c r="P174" s="85">
        <f>R19367912</f>
        <v>0</v>
      </c>
      <c r="Q174" s="85">
        <f>R19367913</f>
        <v>0</v>
      </c>
      <c r="R174" s="86">
        <v>0</v>
      </c>
    </row>
    <row r="175" spans="1:18" ht="12.75">
      <c r="A175" s="83">
        <f>IdentIco</f>
        <v>0</v>
      </c>
      <c r="B175" s="84" t="str">
        <f>IdentDICO</f>
        <v>00</v>
      </c>
      <c r="C175" s="82">
        <f>wshIdentNazov</f>
        <v>0</v>
      </c>
      <c r="D175" s="82">
        <f>IdentOkresKod</f>
        <v>0</v>
      </c>
      <c r="E175" s="82" t="str">
        <f>IdentCertIFS</f>
        <v>N</v>
      </c>
      <c r="F175" s="82" t="str">
        <f>IdentCertBRC</f>
        <v>N</v>
      </c>
      <c r="G175" s="82">
        <f>IdentCertINE</f>
        <v>0</v>
      </c>
      <c r="H175" s="82">
        <f>IdentZostavil</f>
        <v>0</v>
      </c>
      <c r="I175" s="82">
        <f>IdentKontakt</f>
        <v>0</v>
      </c>
      <c r="J175" s="82">
        <f>IdentPotrKod</f>
        <v>0</v>
      </c>
      <c r="K175" s="82">
        <f>IdentUct</f>
        <v>0</v>
      </c>
      <c r="M175" s="82">
        <v>193</v>
      </c>
      <c r="N175" s="79" t="s">
        <v>605</v>
      </c>
      <c r="O175" s="85">
        <f>R19367921</f>
        <v>0</v>
      </c>
      <c r="P175" s="85">
        <f>R19367922</f>
        <v>0</v>
      </c>
      <c r="Q175" s="85">
        <f>R19367923</f>
        <v>0</v>
      </c>
      <c r="R175" s="86">
        <v>0</v>
      </c>
    </row>
    <row r="176" spans="1:18" ht="12.75">
      <c r="A176" s="83">
        <f>IdentIco</f>
        <v>0</v>
      </c>
      <c r="B176" s="84" t="str">
        <f>IdentDICO</f>
        <v>00</v>
      </c>
      <c r="C176" s="82">
        <f>wshIdentNazov</f>
        <v>0</v>
      </c>
      <c r="D176" s="82">
        <f>IdentOkresKod</f>
        <v>0</v>
      </c>
      <c r="E176" s="82" t="str">
        <f>IdentCertIFS</f>
        <v>N</v>
      </c>
      <c r="F176" s="82" t="str">
        <f>IdentCertBRC</f>
        <v>N</v>
      </c>
      <c r="G176" s="82">
        <f>IdentCertINE</f>
        <v>0</v>
      </c>
      <c r="H176" s="82">
        <f>IdentZostavil</f>
        <v>0</v>
      </c>
      <c r="I176" s="82">
        <f>IdentKontakt</f>
        <v>0</v>
      </c>
      <c r="J176" s="82">
        <f>IdentPotrKod</f>
        <v>0</v>
      </c>
      <c r="K176" s="82">
        <f>IdentUct</f>
        <v>0</v>
      </c>
      <c r="M176" s="82">
        <v>193</v>
      </c>
      <c r="N176" s="79" t="s">
        <v>606</v>
      </c>
      <c r="O176" s="85">
        <f>R19367951</f>
        <v>0</v>
      </c>
      <c r="P176" s="85">
        <f>R19367952</f>
        <v>0</v>
      </c>
      <c r="Q176" s="85">
        <f>R19367953</f>
        <v>0</v>
      </c>
      <c r="R176" s="86">
        <v>0</v>
      </c>
    </row>
    <row r="177" spans="1:18" ht="12.75">
      <c r="A177" s="83">
        <f>IdentIco</f>
        <v>0</v>
      </c>
      <c r="B177" s="84" t="str">
        <f>IdentDICO</f>
        <v>00</v>
      </c>
      <c r="C177" s="82">
        <f>wshIdentNazov</f>
        <v>0</v>
      </c>
      <c r="D177" s="82">
        <f>IdentOkresKod</f>
        <v>0</v>
      </c>
      <c r="E177" s="82" t="str">
        <f>IdentCertIFS</f>
        <v>N</v>
      </c>
      <c r="F177" s="82" t="str">
        <f>IdentCertBRC</f>
        <v>N</v>
      </c>
      <c r="G177" s="82">
        <f>IdentCertINE</f>
        <v>0</v>
      </c>
      <c r="H177" s="82">
        <f>IdentZostavil</f>
        <v>0</v>
      </c>
      <c r="I177" s="82">
        <f>IdentKontakt</f>
        <v>0</v>
      </c>
      <c r="J177" s="82">
        <f>IdentPotrKod</f>
        <v>0</v>
      </c>
      <c r="K177" s="82">
        <f>IdentUct</f>
        <v>0</v>
      </c>
      <c r="M177" s="82">
        <v>193</v>
      </c>
      <c r="N177" s="79" t="s">
        <v>607</v>
      </c>
      <c r="O177" s="85">
        <f>R19367961</f>
        <v>0</v>
      </c>
      <c r="P177" s="85">
        <f>R19367962</f>
        <v>0</v>
      </c>
      <c r="Q177" s="85">
        <f>R19367963</f>
        <v>0</v>
      </c>
      <c r="R177" s="86">
        <v>0</v>
      </c>
    </row>
    <row r="178" spans="1:18" ht="12.75">
      <c r="A178" s="83">
        <f>IdentIco</f>
        <v>0</v>
      </c>
      <c r="B178" s="84" t="str">
        <f>IdentDICO</f>
        <v>00</v>
      </c>
      <c r="C178" s="82">
        <f>wshIdentNazov</f>
        <v>0</v>
      </c>
      <c r="D178" s="82">
        <f>IdentOkresKod</f>
        <v>0</v>
      </c>
      <c r="E178" s="82" t="str">
        <f>IdentCertIFS</f>
        <v>N</v>
      </c>
      <c r="F178" s="82" t="str">
        <f>IdentCertBRC</f>
        <v>N</v>
      </c>
      <c r="G178" s="82">
        <f>IdentCertINE</f>
        <v>0</v>
      </c>
      <c r="H178" s="82">
        <f>IdentZostavil</f>
        <v>0</v>
      </c>
      <c r="I178" s="82">
        <f>IdentKontakt</f>
        <v>0</v>
      </c>
      <c r="J178" s="82">
        <f>IdentPotrKod</f>
        <v>0</v>
      </c>
      <c r="K178" s="82">
        <f>IdentUct</f>
        <v>0</v>
      </c>
      <c r="M178" s="82">
        <v>193</v>
      </c>
      <c r="N178" s="79" t="s">
        <v>608</v>
      </c>
      <c r="O178" s="85">
        <f>R19368051</f>
        <v>0</v>
      </c>
      <c r="P178" s="85">
        <f>R19368052</f>
        <v>0</v>
      </c>
      <c r="Q178" s="85">
        <f>R19368053</f>
        <v>0</v>
      </c>
      <c r="R178" s="86">
        <v>0</v>
      </c>
    </row>
    <row r="179" spans="1:18" ht="12.75">
      <c r="A179" s="83">
        <f>IdentIco</f>
        <v>0</v>
      </c>
      <c r="B179" s="84" t="str">
        <f>IdentDICO</f>
        <v>00</v>
      </c>
      <c r="C179" s="82">
        <f>wshIdentNazov</f>
        <v>0</v>
      </c>
      <c r="D179" s="82">
        <f>IdentOkresKod</f>
        <v>0</v>
      </c>
      <c r="E179" s="82" t="str">
        <f>IdentCertIFS</f>
        <v>N</v>
      </c>
      <c r="F179" s="82" t="str">
        <f>IdentCertBRC</f>
        <v>N</v>
      </c>
      <c r="G179" s="82">
        <f>IdentCertINE</f>
        <v>0</v>
      </c>
      <c r="H179" s="82">
        <f>IdentZostavil</f>
        <v>0</v>
      </c>
      <c r="I179" s="82">
        <f>IdentKontakt</f>
        <v>0</v>
      </c>
      <c r="J179" s="82">
        <f>IdentPotrKod</f>
        <v>0</v>
      </c>
      <c r="K179" s="82">
        <f>IdentUct</f>
        <v>0</v>
      </c>
      <c r="M179" s="82">
        <v>193</v>
      </c>
      <c r="N179" s="79" t="s">
        <v>609</v>
      </c>
      <c r="O179" s="85">
        <f>R19368061</f>
        <v>0</v>
      </c>
      <c r="P179" s="85">
        <f>R19368062</f>
        <v>0</v>
      </c>
      <c r="Q179" s="85">
        <f>R19368063</f>
        <v>0</v>
      </c>
      <c r="R179" s="86">
        <v>0</v>
      </c>
    </row>
    <row r="180" spans="1:18" ht="12.75">
      <c r="A180" s="83">
        <f>IdentIco</f>
        <v>0</v>
      </c>
      <c r="B180" s="84" t="str">
        <f>IdentDICO</f>
        <v>00</v>
      </c>
      <c r="C180" s="82">
        <f>wshIdentNazov</f>
        <v>0</v>
      </c>
      <c r="D180" s="82">
        <f>IdentOkresKod</f>
        <v>0</v>
      </c>
      <c r="E180" s="82" t="str">
        <f>IdentCertIFS</f>
        <v>N</v>
      </c>
      <c r="F180" s="82" t="str">
        <f>IdentCertBRC</f>
        <v>N</v>
      </c>
      <c r="G180" s="82">
        <f>IdentCertINE</f>
        <v>0</v>
      </c>
      <c r="H180" s="82">
        <f>IdentZostavil</f>
        <v>0</v>
      </c>
      <c r="I180" s="82">
        <f>IdentKontakt</f>
        <v>0</v>
      </c>
      <c r="J180" s="82">
        <f>IdentPotrKod</f>
        <v>0</v>
      </c>
      <c r="K180" s="82">
        <f>IdentUct</f>
        <v>0</v>
      </c>
      <c r="M180" s="82">
        <v>193</v>
      </c>
      <c r="N180" s="79" t="s">
        <v>610</v>
      </c>
      <c r="O180" s="85">
        <f>R19368071</f>
        <v>0</v>
      </c>
      <c r="P180" s="85">
        <f>R19368072</f>
        <v>0</v>
      </c>
      <c r="Q180" s="85">
        <f>R19368073</f>
        <v>0</v>
      </c>
      <c r="R180" s="86">
        <v>0</v>
      </c>
    </row>
    <row r="181" spans="1:18" ht="12.75">
      <c r="A181" s="83">
        <f>IdentIco</f>
        <v>0</v>
      </c>
      <c r="B181" s="84" t="str">
        <f>IdentDICO</f>
        <v>00</v>
      </c>
      <c r="C181" s="82">
        <f>wshIdentNazov</f>
        <v>0</v>
      </c>
      <c r="D181" s="82">
        <f>IdentOkresKod</f>
        <v>0</v>
      </c>
      <c r="E181" s="82" t="str">
        <f>IdentCertIFS</f>
        <v>N</v>
      </c>
      <c r="F181" s="82" t="str">
        <f>IdentCertBRC</f>
        <v>N</v>
      </c>
      <c r="G181" s="82">
        <f>IdentCertINE</f>
        <v>0</v>
      </c>
      <c r="H181" s="82">
        <f>IdentZostavil</f>
        <v>0</v>
      </c>
      <c r="I181" s="82">
        <f>IdentKontakt</f>
        <v>0</v>
      </c>
      <c r="J181" s="82">
        <f>IdentPotrKod</f>
        <v>0</v>
      </c>
      <c r="K181" s="82">
        <f>IdentUct</f>
        <v>0</v>
      </c>
      <c r="M181" s="82">
        <v>193</v>
      </c>
      <c r="N181" s="79" t="s">
        <v>611</v>
      </c>
      <c r="O181" s="85">
        <f>R19368081</f>
        <v>0</v>
      </c>
      <c r="P181" s="85">
        <f>R19368082</f>
        <v>0</v>
      </c>
      <c r="Q181" s="85">
        <f>R19368083</f>
        <v>0</v>
      </c>
      <c r="R181" s="86">
        <v>0</v>
      </c>
    </row>
    <row r="182" spans="1:18" ht="12.75">
      <c r="A182" s="83">
        <f>IdentIco</f>
        <v>0</v>
      </c>
      <c r="B182" s="84" t="str">
        <f>IdentDICO</f>
        <v>00</v>
      </c>
      <c r="C182" s="82">
        <f>wshIdentNazov</f>
        <v>0</v>
      </c>
      <c r="D182" s="82">
        <f>IdentOkresKod</f>
        <v>0</v>
      </c>
      <c r="E182" s="82" t="str">
        <f>IdentCertIFS</f>
        <v>N</v>
      </c>
      <c r="F182" s="82" t="str">
        <f>IdentCertBRC</f>
        <v>N</v>
      </c>
      <c r="G182" s="82">
        <f>IdentCertINE</f>
        <v>0</v>
      </c>
      <c r="H182" s="82">
        <f>IdentZostavil</f>
        <v>0</v>
      </c>
      <c r="I182" s="82">
        <f>IdentKontakt</f>
        <v>0</v>
      </c>
      <c r="J182" s="82">
        <f>IdentPotrKod</f>
        <v>0</v>
      </c>
      <c r="K182" s="82">
        <f>IdentUct</f>
        <v>0</v>
      </c>
      <c r="M182" s="82">
        <v>193</v>
      </c>
      <c r="N182" s="79" t="s">
        <v>612</v>
      </c>
      <c r="O182" s="85">
        <f>R19368091</f>
        <v>0</v>
      </c>
      <c r="P182" s="85">
        <f>R19368092</f>
        <v>0</v>
      </c>
      <c r="Q182" s="85">
        <f>R19368093</f>
        <v>0</v>
      </c>
      <c r="R182" s="86">
        <v>0</v>
      </c>
    </row>
    <row r="183" spans="1:18" ht="12.75">
      <c r="A183" s="83">
        <f>IdentIco</f>
        <v>0</v>
      </c>
      <c r="B183" s="84" t="str">
        <f>IdentDICO</f>
        <v>00</v>
      </c>
      <c r="C183" s="82">
        <f>wshIdentNazov</f>
        <v>0</v>
      </c>
      <c r="D183" s="82">
        <f>IdentOkresKod</f>
        <v>0</v>
      </c>
      <c r="E183" s="82" t="str">
        <f>IdentCertIFS</f>
        <v>N</v>
      </c>
      <c r="F183" s="82" t="str">
        <f>IdentCertBRC</f>
        <v>N</v>
      </c>
      <c r="G183" s="82">
        <f>IdentCertINE</f>
        <v>0</v>
      </c>
      <c r="H183" s="82">
        <f>IdentZostavil</f>
        <v>0</v>
      </c>
      <c r="I183" s="82">
        <f>IdentKontakt</f>
        <v>0</v>
      </c>
      <c r="J183" s="82">
        <f>IdentPotrKod</f>
        <v>0</v>
      </c>
      <c r="K183" s="82">
        <f>IdentUct</f>
        <v>0</v>
      </c>
      <c r="M183" s="82">
        <v>193</v>
      </c>
      <c r="N183" s="79" t="s">
        <v>613</v>
      </c>
      <c r="O183" s="85">
        <f>R19368101</f>
        <v>0</v>
      </c>
      <c r="P183" s="85">
        <f>R19368102</f>
        <v>0</v>
      </c>
      <c r="Q183" s="85">
        <f>R19368103</f>
        <v>0</v>
      </c>
      <c r="R183" s="86">
        <v>0</v>
      </c>
    </row>
    <row r="184" spans="1:18" ht="12.75">
      <c r="A184" s="83">
        <f>IdentIco</f>
        <v>0</v>
      </c>
      <c r="B184" s="84" t="str">
        <f>IdentDICO</f>
        <v>00</v>
      </c>
      <c r="C184" s="82">
        <f>wshIdentNazov</f>
        <v>0</v>
      </c>
      <c r="D184" s="82">
        <f>IdentOkresKod</f>
        <v>0</v>
      </c>
      <c r="E184" s="82" t="str">
        <f>IdentCertIFS</f>
        <v>N</v>
      </c>
      <c r="F184" s="82" t="str">
        <f>IdentCertBRC</f>
        <v>N</v>
      </c>
      <c r="G184" s="82">
        <f>IdentCertINE</f>
        <v>0</v>
      </c>
      <c r="H184" s="82">
        <f>IdentZostavil</f>
        <v>0</v>
      </c>
      <c r="I184" s="82">
        <f>IdentKontakt</f>
        <v>0</v>
      </c>
      <c r="J184" s="82">
        <f>IdentPotrKod</f>
        <v>0</v>
      </c>
      <c r="K184" s="82">
        <f>IdentUct</f>
        <v>0</v>
      </c>
      <c r="M184" s="82">
        <v>193</v>
      </c>
      <c r="N184" s="79" t="s">
        <v>614</v>
      </c>
      <c r="O184" s="85">
        <f>R19368111</f>
        <v>0</v>
      </c>
      <c r="P184" s="85">
        <f>R19368112</f>
        <v>0</v>
      </c>
      <c r="Q184" s="85">
        <f>R19368113</f>
        <v>0</v>
      </c>
      <c r="R184" s="86">
        <v>0</v>
      </c>
    </row>
    <row r="185" spans="1:18" ht="12.75">
      <c r="A185" s="83">
        <f>IdentIco</f>
        <v>0</v>
      </c>
      <c r="B185" s="84" t="str">
        <f>IdentDICO</f>
        <v>00</v>
      </c>
      <c r="C185" s="82">
        <f>wshIdentNazov</f>
        <v>0</v>
      </c>
      <c r="D185" s="82">
        <f>IdentOkresKod</f>
        <v>0</v>
      </c>
      <c r="E185" s="82" t="str">
        <f>IdentCertIFS</f>
        <v>N</v>
      </c>
      <c r="F185" s="82" t="str">
        <f>IdentCertBRC</f>
        <v>N</v>
      </c>
      <c r="G185" s="82">
        <f>IdentCertINE</f>
        <v>0</v>
      </c>
      <c r="H185" s="82">
        <f>IdentZostavil</f>
        <v>0</v>
      </c>
      <c r="I185" s="82">
        <f>IdentKontakt</f>
        <v>0</v>
      </c>
      <c r="J185" s="82">
        <f>IdentPotrKod</f>
        <v>0</v>
      </c>
      <c r="K185" s="82">
        <f>IdentUct</f>
        <v>0</v>
      </c>
      <c r="M185" s="82">
        <v>193</v>
      </c>
      <c r="N185" s="79" t="s">
        <v>615</v>
      </c>
      <c r="O185" s="85">
        <f>R19368121</f>
        <v>0</v>
      </c>
      <c r="P185" s="85">
        <f>R19368122</f>
        <v>0</v>
      </c>
      <c r="Q185" s="85">
        <f>R19368123</f>
        <v>0</v>
      </c>
      <c r="R185" s="86">
        <v>0</v>
      </c>
    </row>
    <row r="186" spans="1:18" ht="12.75">
      <c r="A186" s="83">
        <f>IdentIco</f>
        <v>0</v>
      </c>
      <c r="B186" s="84" t="str">
        <f>IdentDICO</f>
        <v>00</v>
      </c>
      <c r="C186" s="82">
        <f>wshIdentNazov</f>
        <v>0</v>
      </c>
      <c r="D186" s="82">
        <f>IdentOkresKod</f>
        <v>0</v>
      </c>
      <c r="E186" s="82" t="str">
        <f>IdentCertIFS</f>
        <v>N</v>
      </c>
      <c r="F186" s="82" t="str">
        <f>IdentCertBRC</f>
        <v>N</v>
      </c>
      <c r="G186" s="82">
        <f>IdentCertINE</f>
        <v>0</v>
      </c>
      <c r="H186" s="82">
        <f>IdentZostavil</f>
        <v>0</v>
      </c>
      <c r="I186" s="82">
        <f>IdentKontakt</f>
        <v>0</v>
      </c>
      <c r="J186" s="82">
        <f>IdentPotrKod</f>
        <v>0</v>
      </c>
      <c r="K186" s="82">
        <f>IdentUct</f>
        <v>0</v>
      </c>
      <c r="M186" s="82">
        <v>193</v>
      </c>
      <c r="N186" s="79" t="s">
        <v>616</v>
      </c>
      <c r="O186" s="85">
        <f>R19368131</f>
        <v>0</v>
      </c>
      <c r="P186" s="85">
        <f>R19368132</f>
        <v>0</v>
      </c>
      <c r="Q186" s="85">
        <f>R19368133</f>
        <v>0</v>
      </c>
      <c r="R186" s="86">
        <v>0</v>
      </c>
    </row>
    <row r="187" spans="1:18" ht="12.75">
      <c r="A187" s="83">
        <f>IdentIco</f>
        <v>0</v>
      </c>
      <c r="B187" s="84" t="str">
        <f>IdentDICO</f>
        <v>00</v>
      </c>
      <c r="C187" s="82">
        <f>wshIdentNazov</f>
        <v>0</v>
      </c>
      <c r="D187" s="82">
        <f>IdentOkresKod</f>
        <v>0</v>
      </c>
      <c r="E187" s="82" t="str">
        <f>IdentCertIFS</f>
        <v>N</v>
      </c>
      <c r="F187" s="82" t="str">
        <f>IdentCertBRC</f>
        <v>N</v>
      </c>
      <c r="G187" s="82">
        <f>IdentCertINE</f>
        <v>0</v>
      </c>
      <c r="H187" s="82">
        <f>IdentZostavil</f>
        <v>0</v>
      </c>
      <c r="I187" s="82">
        <f>IdentKontakt</f>
        <v>0</v>
      </c>
      <c r="J187" s="82">
        <f>IdentPotrKod</f>
        <v>0</v>
      </c>
      <c r="K187" s="82">
        <f>IdentUct</f>
        <v>0</v>
      </c>
      <c r="M187" s="82">
        <v>193</v>
      </c>
      <c r="N187" s="79" t="s">
        <v>617</v>
      </c>
      <c r="O187" s="85">
        <f>R19368141</f>
        <v>0</v>
      </c>
      <c r="P187" s="85">
        <f>R19368142</f>
        <v>0</v>
      </c>
      <c r="Q187" s="85">
        <f>R19368143</f>
        <v>0</v>
      </c>
      <c r="R187" s="86">
        <v>0</v>
      </c>
    </row>
    <row r="188" spans="1:18" ht="12.75">
      <c r="A188" s="83">
        <f>IdentIco</f>
        <v>0</v>
      </c>
      <c r="B188" s="84" t="str">
        <f>IdentDICO</f>
        <v>00</v>
      </c>
      <c r="C188" s="82">
        <f>wshIdentNazov</f>
        <v>0</v>
      </c>
      <c r="D188" s="82">
        <f>IdentOkresKod</f>
        <v>0</v>
      </c>
      <c r="E188" s="82" t="str">
        <f>IdentCertIFS</f>
        <v>N</v>
      </c>
      <c r="F188" s="82" t="str">
        <f>IdentCertBRC</f>
        <v>N</v>
      </c>
      <c r="G188" s="82">
        <f>IdentCertINE</f>
        <v>0</v>
      </c>
      <c r="H188" s="82">
        <f>IdentZostavil</f>
        <v>0</v>
      </c>
      <c r="I188" s="82">
        <f>IdentKontakt</f>
        <v>0</v>
      </c>
      <c r="J188" s="82">
        <f>IdentPotrKod</f>
        <v>0</v>
      </c>
      <c r="K188" s="82">
        <f>IdentUct</f>
        <v>0</v>
      </c>
      <c r="M188" s="82">
        <v>193</v>
      </c>
      <c r="N188" s="79" t="s">
        <v>618</v>
      </c>
      <c r="O188" s="85">
        <f>R19368151</f>
        <v>0</v>
      </c>
      <c r="P188" s="85">
        <f>R19368152</f>
        <v>0</v>
      </c>
      <c r="Q188" s="85">
        <f>R19368153</f>
        <v>0</v>
      </c>
      <c r="R188" s="86">
        <v>0</v>
      </c>
    </row>
    <row r="189" spans="1:18" ht="12.75">
      <c r="A189" s="83">
        <f>IdentIco</f>
        <v>0</v>
      </c>
      <c r="B189" s="84" t="str">
        <f>IdentDICO</f>
        <v>00</v>
      </c>
      <c r="C189" s="82">
        <f>wshIdentNazov</f>
        <v>0</v>
      </c>
      <c r="D189" s="82">
        <f>IdentOkresKod</f>
        <v>0</v>
      </c>
      <c r="E189" s="82" t="str">
        <f>IdentCertIFS</f>
        <v>N</v>
      </c>
      <c r="F189" s="82" t="str">
        <f>IdentCertBRC</f>
        <v>N</v>
      </c>
      <c r="G189" s="82">
        <f>IdentCertINE</f>
        <v>0</v>
      </c>
      <c r="H189" s="82">
        <f>IdentZostavil</f>
        <v>0</v>
      </c>
      <c r="I189" s="82">
        <f>IdentKontakt</f>
        <v>0</v>
      </c>
      <c r="J189" s="82">
        <f>IdentPotrKod</f>
        <v>0</v>
      </c>
      <c r="K189" s="82">
        <f>IdentUct</f>
        <v>0</v>
      </c>
      <c r="M189" s="82">
        <v>193</v>
      </c>
      <c r="N189" s="79" t="s">
        <v>619</v>
      </c>
      <c r="O189" s="85">
        <f>R19368161</f>
        <v>0</v>
      </c>
      <c r="P189" s="85">
        <f>R19368162</f>
        <v>0</v>
      </c>
      <c r="Q189" s="85">
        <f>R19368163</f>
        <v>0</v>
      </c>
      <c r="R189" s="86">
        <v>0</v>
      </c>
    </row>
    <row r="190" spans="1:18" ht="12.75">
      <c r="A190" s="83">
        <f>IdentIco</f>
        <v>0</v>
      </c>
      <c r="B190" s="84" t="str">
        <f>IdentDICO</f>
        <v>00</v>
      </c>
      <c r="C190" s="82">
        <f>wshIdentNazov</f>
        <v>0</v>
      </c>
      <c r="D190" s="82">
        <f>IdentOkresKod</f>
        <v>0</v>
      </c>
      <c r="E190" s="82" t="str">
        <f>IdentCertIFS</f>
        <v>N</v>
      </c>
      <c r="F190" s="82" t="str">
        <f>IdentCertBRC</f>
        <v>N</v>
      </c>
      <c r="G190" s="82">
        <f>IdentCertINE</f>
        <v>0</v>
      </c>
      <c r="H190" s="82">
        <f>IdentZostavil</f>
        <v>0</v>
      </c>
      <c r="I190" s="82">
        <f>IdentKontakt</f>
        <v>0</v>
      </c>
      <c r="J190" s="82">
        <f>IdentPotrKod</f>
        <v>0</v>
      </c>
      <c r="K190" s="82">
        <f>IdentUct</f>
        <v>0</v>
      </c>
      <c r="M190" s="82">
        <v>193</v>
      </c>
      <c r="N190" s="79" t="s">
        <v>620</v>
      </c>
      <c r="O190" s="85">
        <f>R19368171</f>
        <v>0</v>
      </c>
      <c r="P190" s="85">
        <f>R19368172</f>
        <v>0</v>
      </c>
      <c r="Q190" s="85">
        <f>R19368173</f>
        <v>0</v>
      </c>
      <c r="R190" s="86">
        <v>0</v>
      </c>
    </row>
    <row r="191" spans="1:18" ht="12.75">
      <c r="A191" s="83">
        <f>IdentIco</f>
        <v>0</v>
      </c>
      <c r="B191" s="84" t="str">
        <f>IdentDICO</f>
        <v>00</v>
      </c>
      <c r="C191" s="82">
        <f>wshIdentNazov</f>
        <v>0</v>
      </c>
      <c r="D191" s="82">
        <f>IdentOkresKod</f>
        <v>0</v>
      </c>
      <c r="E191" s="82" t="str">
        <f>IdentCertIFS</f>
        <v>N</v>
      </c>
      <c r="F191" s="82" t="str">
        <f>IdentCertBRC</f>
        <v>N</v>
      </c>
      <c r="G191" s="82">
        <f>IdentCertINE</f>
        <v>0</v>
      </c>
      <c r="H191" s="82">
        <f>IdentZostavil</f>
        <v>0</v>
      </c>
      <c r="I191" s="82">
        <f>IdentKontakt</f>
        <v>0</v>
      </c>
      <c r="J191" s="82">
        <f>IdentPotrKod</f>
        <v>0</v>
      </c>
      <c r="K191" s="82">
        <f>IdentUct</f>
        <v>0</v>
      </c>
      <c r="M191" s="82">
        <v>193</v>
      </c>
      <c r="N191" s="79" t="s">
        <v>621</v>
      </c>
      <c r="O191" s="85">
        <f>R19368181</f>
        <v>0</v>
      </c>
      <c r="P191" s="85">
        <f>R19368182</f>
        <v>0</v>
      </c>
      <c r="Q191" s="85">
        <f>R19368183</f>
        <v>0</v>
      </c>
      <c r="R191" s="86">
        <v>0</v>
      </c>
    </row>
    <row r="192" spans="1:18" ht="12.75">
      <c r="A192" s="83">
        <f>IdentIco</f>
        <v>0</v>
      </c>
      <c r="B192" s="84" t="str">
        <f>IdentDICO</f>
        <v>00</v>
      </c>
      <c r="C192" s="82">
        <f>wshIdentNazov</f>
        <v>0</v>
      </c>
      <c r="D192" s="82">
        <f>IdentOkresKod</f>
        <v>0</v>
      </c>
      <c r="E192" s="82" t="str">
        <f>IdentCertIFS</f>
        <v>N</v>
      </c>
      <c r="F192" s="82" t="str">
        <f>IdentCertBRC</f>
        <v>N</v>
      </c>
      <c r="G192" s="82">
        <f>IdentCertINE</f>
        <v>0</v>
      </c>
      <c r="H192" s="82">
        <f>IdentZostavil</f>
        <v>0</v>
      </c>
      <c r="I192" s="82">
        <f>IdentKontakt</f>
        <v>0</v>
      </c>
      <c r="J192" s="82">
        <f>IdentPotrKod</f>
        <v>0</v>
      </c>
      <c r="K192" s="82">
        <f>IdentUct</f>
        <v>0</v>
      </c>
      <c r="M192" s="82">
        <v>193</v>
      </c>
      <c r="N192" s="79" t="s">
        <v>622</v>
      </c>
      <c r="O192" s="85">
        <f>R19368191</f>
        <v>0</v>
      </c>
      <c r="P192" s="85">
        <f>R19368192</f>
        <v>0</v>
      </c>
      <c r="Q192" s="85">
        <f>R19368193</f>
        <v>0</v>
      </c>
      <c r="R192" s="86">
        <v>0</v>
      </c>
    </row>
    <row r="193" spans="1:18" ht="12.75">
      <c r="A193" s="83">
        <f>IdentIco</f>
        <v>0</v>
      </c>
      <c r="B193" s="84" t="str">
        <f>IdentDICO</f>
        <v>00</v>
      </c>
      <c r="C193" s="82">
        <f>wshIdentNazov</f>
        <v>0</v>
      </c>
      <c r="D193" s="82">
        <f>IdentOkresKod</f>
        <v>0</v>
      </c>
      <c r="E193" s="82" t="str">
        <f>IdentCertIFS</f>
        <v>N</v>
      </c>
      <c r="F193" s="82" t="str">
        <f>IdentCertBRC</f>
        <v>N</v>
      </c>
      <c r="G193" s="82">
        <f>IdentCertINE</f>
        <v>0</v>
      </c>
      <c r="H193" s="82">
        <f>IdentZostavil</f>
        <v>0</v>
      </c>
      <c r="I193" s="82">
        <f>IdentKontakt</f>
        <v>0</v>
      </c>
      <c r="J193" s="82">
        <f>IdentPotrKod</f>
        <v>0</v>
      </c>
      <c r="K193" s="82">
        <f>IdentUct</f>
        <v>0</v>
      </c>
      <c r="M193" s="82">
        <v>193</v>
      </c>
      <c r="N193" s="79" t="s">
        <v>623</v>
      </c>
      <c r="O193" s="85">
        <f>R19368201</f>
        <v>0</v>
      </c>
      <c r="P193" s="85">
        <f>R19368202</f>
        <v>0</v>
      </c>
      <c r="Q193" s="85">
        <f>R19368203</f>
        <v>0</v>
      </c>
      <c r="R193" s="86">
        <v>0</v>
      </c>
    </row>
    <row r="194" spans="1:18" ht="12.75">
      <c r="A194" s="83">
        <f>IdentIco</f>
        <v>0</v>
      </c>
      <c r="B194" s="84" t="str">
        <f>IdentDICO</f>
        <v>00</v>
      </c>
      <c r="C194" s="82">
        <f>wshIdentNazov</f>
        <v>0</v>
      </c>
      <c r="D194" s="82">
        <f>IdentOkresKod</f>
        <v>0</v>
      </c>
      <c r="E194" s="82" t="str">
        <f>IdentCertIFS</f>
        <v>N</v>
      </c>
      <c r="F194" s="82" t="str">
        <f>IdentCertBRC</f>
        <v>N</v>
      </c>
      <c r="G194" s="82">
        <f>IdentCertINE</f>
        <v>0</v>
      </c>
      <c r="H194" s="82">
        <f>IdentZostavil</f>
        <v>0</v>
      </c>
      <c r="I194" s="82">
        <f>IdentKontakt</f>
        <v>0</v>
      </c>
      <c r="J194" s="82">
        <f>IdentPotrKod</f>
        <v>0</v>
      </c>
      <c r="K194" s="82">
        <f>IdentUct</f>
        <v>0</v>
      </c>
      <c r="M194" s="82">
        <v>193</v>
      </c>
      <c r="N194" s="79" t="s">
        <v>624</v>
      </c>
      <c r="O194" s="85">
        <f>R19368211</f>
        <v>0</v>
      </c>
      <c r="P194" s="85">
        <f>R19368212</f>
        <v>0</v>
      </c>
      <c r="Q194" s="85">
        <f>R19368213</f>
        <v>0</v>
      </c>
      <c r="R194" s="86">
        <v>0</v>
      </c>
    </row>
    <row r="195" spans="1:18" ht="12.75">
      <c r="A195" s="83">
        <f>IdentIco</f>
        <v>0</v>
      </c>
      <c r="B195" s="84" t="str">
        <f>IdentDICO</f>
        <v>00</v>
      </c>
      <c r="C195" s="82">
        <f>wshIdentNazov</f>
        <v>0</v>
      </c>
      <c r="D195" s="82">
        <f>IdentOkresKod</f>
        <v>0</v>
      </c>
      <c r="E195" s="82" t="str">
        <f>IdentCertIFS</f>
        <v>N</v>
      </c>
      <c r="F195" s="82" t="str">
        <f>IdentCertBRC</f>
        <v>N</v>
      </c>
      <c r="G195" s="82">
        <f>IdentCertINE</f>
        <v>0</v>
      </c>
      <c r="H195" s="82">
        <f>IdentZostavil</f>
        <v>0</v>
      </c>
      <c r="I195" s="82">
        <f>IdentKontakt</f>
        <v>0</v>
      </c>
      <c r="J195" s="82">
        <f>IdentPotrKod</f>
        <v>0</v>
      </c>
      <c r="K195" s="82">
        <f>IdentUct</f>
        <v>0</v>
      </c>
      <c r="M195" s="82">
        <v>193</v>
      </c>
      <c r="N195" s="79" t="s">
        <v>625</v>
      </c>
      <c r="O195" s="85">
        <f>R19368221</f>
        <v>0</v>
      </c>
      <c r="P195" s="85">
        <f>R19368222</f>
        <v>0</v>
      </c>
      <c r="Q195" s="85">
        <f>R19368223</f>
        <v>0</v>
      </c>
      <c r="R195" s="86">
        <v>0</v>
      </c>
    </row>
    <row r="196" spans="1:18" ht="12.75">
      <c r="A196" s="83">
        <f>IdentIco</f>
        <v>0</v>
      </c>
      <c r="B196" s="84" t="str">
        <f>IdentDICO</f>
        <v>00</v>
      </c>
      <c r="C196" s="82">
        <f>wshIdentNazov</f>
        <v>0</v>
      </c>
      <c r="D196" s="82">
        <f>IdentOkresKod</f>
        <v>0</v>
      </c>
      <c r="E196" s="82" t="str">
        <f>IdentCertIFS</f>
        <v>N</v>
      </c>
      <c r="F196" s="82" t="str">
        <f>IdentCertBRC</f>
        <v>N</v>
      </c>
      <c r="G196" s="82">
        <f>IdentCertINE</f>
        <v>0</v>
      </c>
      <c r="H196" s="82">
        <f>IdentZostavil</f>
        <v>0</v>
      </c>
      <c r="I196" s="82">
        <f>IdentKontakt</f>
        <v>0</v>
      </c>
      <c r="J196" s="82">
        <f>IdentPotrKod</f>
        <v>0</v>
      </c>
      <c r="K196" s="82">
        <f>IdentUct</f>
        <v>0</v>
      </c>
      <c r="M196" s="82">
        <v>193</v>
      </c>
      <c r="N196" s="79" t="s">
        <v>626</v>
      </c>
      <c r="O196" s="85">
        <f>R19368231</f>
        <v>0</v>
      </c>
      <c r="P196" s="85">
        <f>R19368232</f>
        <v>0</v>
      </c>
      <c r="Q196" s="85">
        <f>R19368233</f>
        <v>0</v>
      </c>
      <c r="R196" s="86">
        <v>0</v>
      </c>
    </row>
    <row r="197" spans="1:18" ht="12.75">
      <c r="A197" s="83">
        <f>IdentIco</f>
        <v>0</v>
      </c>
      <c r="B197" s="84" t="str">
        <f>IdentDICO</f>
        <v>00</v>
      </c>
      <c r="C197" s="82">
        <f>wshIdentNazov</f>
        <v>0</v>
      </c>
      <c r="D197" s="82">
        <f>IdentOkresKod</f>
        <v>0</v>
      </c>
      <c r="E197" s="82" t="str">
        <f>IdentCertIFS</f>
        <v>N</v>
      </c>
      <c r="F197" s="82" t="str">
        <f>IdentCertBRC</f>
        <v>N</v>
      </c>
      <c r="G197" s="82">
        <f>IdentCertINE</f>
        <v>0</v>
      </c>
      <c r="H197" s="82">
        <f>IdentZostavil</f>
        <v>0</v>
      </c>
      <c r="I197" s="82">
        <f>IdentKontakt</f>
        <v>0</v>
      </c>
      <c r="J197" s="82">
        <f>IdentPotrKod</f>
        <v>0</v>
      </c>
      <c r="K197" s="82">
        <f>IdentUct</f>
        <v>0</v>
      </c>
      <c r="M197" s="82">
        <v>193</v>
      </c>
      <c r="N197" s="79" t="s">
        <v>627</v>
      </c>
      <c r="O197" s="85">
        <f>R19368251</f>
        <v>0</v>
      </c>
      <c r="P197" s="85">
        <f>R19368252</f>
        <v>0</v>
      </c>
      <c r="Q197" s="85">
        <f>R19368253</f>
        <v>0</v>
      </c>
      <c r="R197" s="86">
        <v>0</v>
      </c>
    </row>
    <row r="198" spans="1:18" ht="12.75">
      <c r="A198" s="83">
        <f>IdentIco</f>
        <v>0</v>
      </c>
      <c r="B198" s="84" t="str">
        <f>IdentDICO</f>
        <v>00</v>
      </c>
      <c r="C198" s="82">
        <f>wshIdentNazov</f>
        <v>0</v>
      </c>
      <c r="D198" s="82">
        <f>IdentOkresKod</f>
        <v>0</v>
      </c>
      <c r="E198" s="82" t="str">
        <f>IdentCertIFS</f>
        <v>N</v>
      </c>
      <c r="F198" s="82" t="str">
        <f>IdentCertBRC</f>
        <v>N</v>
      </c>
      <c r="G198" s="82">
        <f>IdentCertINE</f>
        <v>0</v>
      </c>
      <c r="H198" s="82">
        <f>IdentZostavil</f>
        <v>0</v>
      </c>
      <c r="I198" s="82">
        <f>IdentKontakt</f>
        <v>0</v>
      </c>
      <c r="J198" s="82">
        <f>IdentPotrKod</f>
        <v>0</v>
      </c>
      <c r="K198" s="82">
        <f>IdentUct</f>
        <v>0</v>
      </c>
      <c r="M198" s="82">
        <v>193</v>
      </c>
      <c r="N198" s="79" t="s">
        <v>628</v>
      </c>
      <c r="O198" s="85">
        <f>R19368291</f>
        <v>0</v>
      </c>
      <c r="P198" s="85">
        <f>R19368292</f>
        <v>0</v>
      </c>
      <c r="Q198" s="85">
        <f>R19368293</f>
        <v>0</v>
      </c>
      <c r="R198" s="86">
        <v>0</v>
      </c>
    </row>
    <row r="199" spans="1:18" ht="12.75">
      <c r="A199" s="83">
        <f>IdentIco</f>
        <v>0</v>
      </c>
      <c r="B199" s="84" t="str">
        <f>IdentDICO</f>
        <v>00</v>
      </c>
      <c r="C199" s="82">
        <f>wshIdentNazov</f>
        <v>0</v>
      </c>
      <c r="D199" s="82">
        <f>IdentOkresKod</f>
        <v>0</v>
      </c>
      <c r="E199" s="82" t="str">
        <f>IdentCertIFS</f>
        <v>N</v>
      </c>
      <c r="F199" s="82" t="str">
        <f>IdentCertBRC</f>
        <v>N</v>
      </c>
      <c r="G199" s="82">
        <f>IdentCertINE</f>
        <v>0</v>
      </c>
      <c r="H199" s="82">
        <f>IdentZostavil</f>
        <v>0</v>
      </c>
      <c r="I199" s="82">
        <f>IdentKontakt</f>
        <v>0</v>
      </c>
      <c r="J199" s="82">
        <f>IdentPotrKod</f>
        <v>0</v>
      </c>
      <c r="K199" s="82">
        <f>IdentUct</f>
        <v>0</v>
      </c>
      <c r="M199" s="82">
        <v>193</v>
      </c>
      <c r="N199" s="79" t="s">
        <v>629</v>
      </c>
      <c r="O199" s="85">
        <f>R19368301</f>
        <v>0</v>
      </c>
      <c r="P199" s="85">
        <f>R19368302</f>
        <v>0</v>
      </c>
      <c r="Q199" s="85">
        <f>R19368303</f>
        <v>0</v>
      </c>
      <c r="R199" s="86">
        <v>0</v>
      </c>
    </row>
    <row r="200" spans="1:18" ht="12.75">
      <c r="A200" s="83">
        <f>IdentIco</f>
        <v>0</v>
      </c>
      <c r="B200" s="84" t="str">
        <f>IdentDICO</f>
        <v>00</v>
      </c>
      <c r="C200" s="82">
        <f>wshIdentNazov</f>
        <v>0</v>
      </c>
      <c r="D200" s="82">
        <f>IdentOkresKod</f>
        <v>0</v>
      </c>
      <c r="E200" s="82" t="str">
        <f>IdentCertIFS</f>
        <v>N</v>
      </c>
      <c r="F200" s="82" t="str">
        <f>IdentCertBRC</f>
        <v>N</v>
      </c>
      <c r="G200" s="82">
        <f>IdentCertINE</f>
        <v>0</v>
      </c>
      <c r="H200" s="82">
        <f>IdentZostavil</f>
        <v>0</v>
      </c>
      <c r="I200" s="82">
        <f>IdentKontakt</f>
        <v>0</v>
      </c>
      <c r="J200" s="82">
        <f>IdentPotrKod</f>
        <v>0</v>
      </c>
      <c r="K200" s="82">
        <f>IdentUct</f>
        <v>0</v>
      </c>
      <c r="M200" s="82">
        <v>193</v>
      </c>
      <c r="N200" s="79" t="s">
        <v>630</v>
      </c>
      <c r="O200" s="85">
        <f>R19368311</f>
        <v>0</v>
      </c>
      <c r="P200" s="85">
        <f>R19368312</f>
        <v>0</v>
      </c>
      <c r="Q200" s="85">
        <f>R19368313</f>
        <v>0</v>
      </c>
      <c r="R200" s="86">
        <v>0</v>
      </c>
    </row>
    <row r="201" spans="1:18" ht="12.75">
      <c r="A201" s="83">
        <f>IdentIco</f>
        <v>0</v>
      </c>
      <c r="B201" s="84" t="str">
        <f>IdentDICO</f>
        <v>00</v>
      </c>
      <c r="C201" s="82">
        <f>wshIdentNazov</f>
        <v>0</v>
      </c>
      <c r="D201" s="82">
        <f>IdentOkresKod</f>
        <v>0</v>
      </c>
      <c r="E201" s="82" t="str">
        <f>IdentCertIFS</f>
        <v>N</v>
      </c>
      <c r="F201" s="82" t="str">
        <f>IdentCertBRC</f>
        <v>N</v>
      </c>
      <c r="G201" s="82">
        <f>IdentCertINE</f>
        <v>0</v>
      </c>
      <c r="H201" s="82">
        <f>IdentZostavil</f>
        <v>0</v>
      </c>
      <c r="I201" s="82">
        <f>IdentKontakt</f>
        <v>0</v>
      </c>
      <c r="J201" s="82">
        <f>IdentPotrKod</f>
        <v>0</v>
      </c>
      <c r="K201" s="82">
        <f>IdentUct</f>
        <v>0</v>
      </c>
      <c r="M201" s="82">
        <v>193</v>
      </c>
      <c r="N201" s="79" t="s">
        <v>631</v>
      </c>
      <c r="O201" s="85">
        <f>R19368351</f>
        <v>0</v>
      </c>
      <c r="P201" s="85">
        <f>R19368352</f>
        <v>0</v>
      </c>
      <c r="Q201" s="85">
        <f>R19368353</f>
        <v>0</v>
      </c>
      <c r="R201" s="86">
        <v>0</v>
      </c>
    </row>
    <row r="202" spans="1:18" ht="12.75">
      <c r="A202" s="83">
        <f>IdentIco</f>
        <v>0</v>
      </c>
      <c r="B202" s="84" t="str">
        <f>IdentDICO</f>
        <v>00</v>
      </c>
      <c r="C202" s="82">
        <f>wshIdentNazov</f>
        <v>0</v>
      </c>
      <c r="D202" s="82">
        <f>IdentOkresKod</f>
        <v>0</v>
      </c>
      <c r="E202" s="82" t="str">
        <f>IdentCertIFS</f>
        <v>N</v>
      </c>
      <c r="F202" s="82" t="str">
        <f>IdentCertBRC</f>
        <v>N</v>
      </c>
      <c r="G202" s="82">
        <f>IdentCertINE</f>
        <v>0</v>
      </c>
      <c r="H202" s="82">
        <f>IdentZostavil</f>
        <v>0</v>
      </c>
      <c r="I202" s="82">
        <f>IdentKontakt</f>
        <v>0</v>
      </c>
      <c r="J202" s="82">
        <f>IdentPotrKod</f>
        <v>0</v>
      </c>
      <c r="K202" s="82">
        <f>IdentUct</f>
        <v>0</v>
      </c>
      <c r="M202" s="82">
        <v>193</v>
      </c>
      <c r="N202" s="79" t="s">
        <v>632</v>
      </c>
      <c r="O202" s="85">
        <f>R19368361</f>
        <v>0</v>
      </c>
      <c r="P202" s="85">
        <f>R19368362</f>
        <v>0</v>
      </c>
      <c r="Q202" s="85">
        <f>R19368363</f>
        <v>0</v>
      </c>
      <c r="R202" s="86">
        <v>0</v>
      </c>
    </row>
    <row r="203" spans="1:18" ht="12.75">
      <c r="A203" s="83">
        <f>IdentIco</f>
        <v>0</v>
      </c>
      <c r="B203" s="84" t="str">
        <f>IdentDICO</f>
        <v>00</v>
      </c>
      <c r="C203" s="82">
        <f>wshIdentNazov</f>
        <v>0</v>
      </c>
      <c r="D203" s="82">
        <f>IdentOkresKod</f>
        <v>0</v>
      </c>
      <c r="E203" s="82" t="str">
        <f>IdentCertIFS</f>
        <v>N</v>
      </c>
      <c r="F203" s="82" t="str">
        <f>IdentCertBRC</f>
        <v>N</v>
      </c>
      <c r="G203" s="82">
        <f>IdentCertINE</f>
        <v>0</v>
      </c>
      <c r="H203" s="82">
        <f>IdentZostavil</f>
        <v>0</v>
      </c>
      <c r="I203" s="82">
        <f>IdentKontakt</f>
        <v>0</v>
      </c>
      <c r="J203" s="82">
        <f>IdentPotrKod</f>
        <v>0</v>
      </c>
      <c r="K203" s="82">
        <f>IdentUct</f>
        <v>0</v>
      </c>
      <c r="M203" s="82">
        <v>193</v>
      </c>
      <c r="N203" s="79" t="s">
        <v>633</v>
      </c>
      <c r="O203" s="85">
        <f>R19368401</f>
        <v>0</v>
      </c>
      <c r="P203" s="85">
        <f>R19368402</f>
        <v>0</v>
      </c>
      <c r="Q203" s="85">
        <f>R19368403</f>
        <v>0</v>
      </c>
      <c r="R203" s="86">
        <v>0</v>
      </c>
    </row>
    <row r="204" spans="1:18" ht="12.75">
      <c r="A204" s="83">
        <f>IdentIco</f>
        <v>0</v>
      </c>
      <c r="B204" s="84" t="str">
        <f>IdentDICO</f>
        <v>00</v>
      </c>
      <c r="C204" s="82">
        <f>wshIdentNazov</f>
        <v>0</v>
      </c>
      <c r="D204" s="82">
        <f>IdentOkresKod</f>
        <v>0</v>
      </c>
      <c r="E204" s="82" t="str">
        <f>IdentCertIFS</f>
        <v>N</v>
      </c>
      <c r="F204" s="82" t="str">
        <f>IdentCertBRC</f>
        <v>N</v>
      </c>
      <c r="G204" s="82">
        <f>IdentCertINE</f>
        <v>0</v>
      </c>
      <c r="H204" s="82">
        <f>IdentZostavil</f>
        <v>0</v>
      </c>
      <c r="I204" s="82">
        <f>IdentKontakt</f>
        <v>0</v>
      </c>
      <c r="J204" s="82">
        <f>IdentPotrKod</f>
        <v>0</v>
      </c>
      <c r="K204" s="82">
        <f>IdentUct</f>
        <v>0</v>
      </c>
      <c r="M204" s="82">
        <v>193</v>
      </c>
      <c r="N204" s="79" t="s">
        <v>634</v>
      </c>
      <c r="O204" s="85">
        <f>R19368411</f>
        <v>0</v>
      </c>
      <c r="P204" s="85">
        <f>R19368412</f>
        <v>0</v>
      </c>
      <c r="Q204" s="85">
        <f>R19368413</f>
        <v>0</v>
      </c>
      <c r="R204" s="86">
        <v>0</v>
      </c>
    </row>
    <row r="205" spans="1:18" ht="12.75">
      <c r="A205" s="83">
        <f>IdentIco</f>
        <v>0</v>
      </c>
      <c r="B205" s="84" t="str">
        <f>IdentDICO</f>
        <v>00</v>
      </c>
      <c r="C205" s="82">
        <f>wshIdentNazov</f>
        <v>0</v>
      </c>
      <c r="D205" s="82">
        <f>IdentOkresKod</f>
        <v>0</v>
      </c>
      <c r="E205" s="82" t="str">
        <f>IdentCertIFS</f>
        <v>N</v>
      </c>
      <c r="F205" s="82" t="str">
        <f>IdentCertBRC</f>
        <v>N</v>
      </c>
      <c r="G205" s="82">
        <f>IdentCertINE</f>
        <v>0</v>
      </c>
      <c r="H205" s="82">
        <f>IdentZostavil</f>
        <v>0</v>
      </c>
      <c r="I205" s="82">
        <f>IdentKontakt</f>
        <v>0</v>
      </c>
      <c r="J205" s="82">
        <f>IdentPotrKod</f>
        <v>0</v>
      </c>
      <c r="K205" s="82">
        <f>IdentUct</f>
        <v>0</v>
      </c>
      <c r="M205" s="82">
        <v>193</v>
      </c>
      <c r="N205" s="79" t="s">
        <v>635</v>
      </c>
      <c r="O205" s="85">
        <f>R19368421</f>
        <v>0</v>
      </c>
      <c r="P205" s="85">
        <f>R19368422</f>
        <v>0</v>
      </c>
      <c r="Q205" s="85">
        <f>R19368423</f>
        <v>0</v>
      </c>
      <c r="R205" s="86">
        <v>0</v>
      </c>
    </row>
    <row r="206" spans="1:18" ht="12.75">
      <c r="A206" s="83">
        <f>IdentIco</f>
        <v>0</v>
      </c>
      <c r="B206" s="84" t="str">
        <f>IdentDICO</f>
        <v>00</v>
      </c>
      <c r="C206" s="82">
        <f>wshIdentNazov</f>
        <v>0</v>
      </c>
      <c r="D206" s="82">
        <f>IdentOkresKod</f>
        <v>0</v>
      </c>
      <c r="E206" s="82" t="str">
        <f>IdentCertIFS</f>
        <v>N</v>
      </c>
      <c r="F206" s="82" t="str">
        <f>IdentCertBRC</f>
        <v>N</v>
      </c>
      <c r="G206" s="82">
        <f>IdentCertINE</f>
        <v>0</v>
      </c>
      <c r="H206" s="82">
        <f>IdentZostavil</f>
        <v>0</v>
      </c>
      <c r="I206" s="82">
        <f>IdentKontakt</f>
        <v>0</v>
      </c>
      <c r="J206" s="82">
        <f>IdentPotrKod</f>
        <v>0</v>
      </c>
      <c r="K206" s="82">
        <f>IdentUct</f>
        <v>0</v>
      </c>
      <c r="M206" s="82">
        <v>193</v>
      </c>
      <c r="N206" s="79" t="s">
        <v>636</v>
      </c>
      <c r="O206" s="85">
        <f>R19368431</f>
        <v>0</v>
      </c>
      <c r="P206" s="85">
        <f>R19368432</f>
        <v>0</v>
      </c>
      <c r="Q206" s="85">
        <f>R19368433</f>
        <v>0</v>
      </c>
      <c r="R206" s="86">
        <v>0</v>
      </c>
    </row>
    <row r="207" spans="1:18" ht="12.75">
      <c r="A207" s="83">
        <f>IdentIco</f>
        <v>0</v>
      </c>
      <c r="B207" s="84" t="str">
        <f>IdentDICO</f>
        <v>00</v>
      </c>
      <c r="C207" s="82">
        <f>wshIdentNazov</f>
        <v>0</v>
      </c>
      <c r="D207" s="82">
        <f>IdentOkresKod</f>
        <v>0</v>
      </c>
      <c r="E207" s="82" t="str">
        <f>IdentCertIFS</f>
        <v>N</v>
      </c>
      <c r="F207" s="82" t="str">
        <f>IdentCertBRC</f>
        <v>N</v>
      </c>
      <c r="G207" s="82">
        <f>IdentCertINE</f>
        <v>0</v>
      </c>
      <c r="H207" s="82">
        <f>IdentZostavil</f>
        <v>0</v>
      </c>
      <c r="I207" s="82">
        <f>IdentKontakt</f>
        <v>0</v>
      </c>
      <c r="J207" s="82">
        <f>IdentPotrKod</f>
        <v>0</v>
      </c>
      <c r="K207" s="82">
        <f>IdentUct</f>
        <v>0</v>
      </c>
      <c r="M207" s="82">
        <v>193</v>
      </c>
      <c r="N207" s="79" t="s">
        <v>637</v>
      </c>
      <c r="O207" s="85">
        <f>R19368441</f>
        <v>0</v>
      </c>
      <c r="P207" s="85">
        <f>R19368442</f>
        <v>0</v>
      </c>
      <c r="Q207" s="85">
        <f>R19368443</f>
        <v>0</v>
      </c>
      <c r="R207" s="86">
        <v>0</v>
      </c>
    </row>
    <row r="208" spans="1:18" ht="12.75">
      <c r="A208" s="83">
        <f>IdentIco</f>
        <v>0</v>
      </c>
      <c r="B208" s="84" t="str">
        <f>IdentDICO</f>
        <v>00</v>
      </c>
      <c r="C208" s="82">
        <f>wshIdentNazov</f>
        <v>0</v>
      </c>
      <c r="D208" s="82">
        <f>IdentOkresKod</f>
        <v>0</v>
      </c>
      <c r="E208" s="82" t="str">
        <f>IdentCertIFS</f>
        <v>N</v>
      </c>
      <c r="F208" s="82" t="str">
        <f>IdentCertBRC</f>
        <v>N</v>
      </c>
      <c r="G208" s="82">
        <f>IdentCertINE</f>
        <v>0</v>
      </c>
      <c r="H208" s="82">
        <f>IdentZostavil</f>
        <v>0</v>
      </c>
      <c r="I208" s="82">
        <f>IdentKontakt</f>
        <v>0</v>
      </c>
      <c r="J208" s="82">
        <f>IdentPotrKod</f>
        <v>0</v>
      </c>
      <c r="K208" s="82">
        <f>IdentUct</f>
        <v>0</v>
      </c>
      <c r="M208" s="82">
        <v>193</v>
      </c>
      <c r="N208" s="79" t="s">
        <v>638</v>
      </c>
      <c r="O208" s="85">
        <f>R19368451</f>
        <v>0</v>
      </c>
      <c r="P208" s="85">
        <f>R19368452</f>
        <v>0</v>
      </c>
      <c r="Q208" s="85">
        <f>R19368453</f>
        <v>0</v>
      </c>
      <c r="R208" s="86">
        <v>0</v>
      </c>
    </row>
    <row r="209" spans="1:18" ht="12.75">
      <c r="A209" s="83">
        <f>IdentIco</f>
        <v>0</v>
      </c>
      <c r="B209" s="84" t="str">
        <f>IdentDICO</f>
        <v>00</v>
      </c>
      <c r="C209" s="82">
        <f>wshIdentNazov</f>
        <v>0</v>
      </c>
      <c r="D209" s="82">
        <f>IdentOkresKod</f>
        <v>0</v>
      </c>
      <c r="E209" s="82" t="str">
        <f>IdentCertIFS</f>
        <v>N</v>
      </c>
      <c r="F209" s="82" t="str">
        <f>IdentCertBRC</f>
        <v>N</v>
      </c>
      <c r="G209" s="82">
        <f>IdentCertINE</f>
        <v>0</v>
      </c>
      <c r="H209" s="82">
        <f>IdentZostavil</f>
        <v>0</v>
      </c>
      <c r="I209" s="82">
        <f>IdentKontakt</f>
        <v>0</v>
      </c>
      <c r="J209" s="82">
        <f>IdentPotrKod</f>
        <v>0</v>
      </c>
      <c r="K209" s="82">
        <f>IdentUct</f>
        <v>0</v>
      </c>
      <c r="M209" s="82">
        <v>193</v>
      </c>
      <c r="N209" s="79" t="s">
        <v>639</v>
      </c>
      <c r="O209" s="85">
        <f>R19368461</f>
        <v>0</v>
      </c>
      <c r="P209" s="85">
        <f>R19368462</f>
        <v>0</v>
      </c>
      <c r="Q209" s="85">
        <f>R19368463</f>
        <v>0</v>
      </c>
      <c r="R209" s="86">
        <v>0</v>
      </c>
    </row>
    <row r="210" spans="1:18" ht="12.75">
      <c r="A210" s="83">
        <f>IdentIco</f>
        <v>0</v>
      </c>
      <c r="B210" s="84" t="str">
        <f>IdentDICO</f>
        <v>00</v>
      </c>
      <c r="C210" s="82">
        <f>wshIdentNazov</f>
        <v>0</v>
      </c>
      <c r="D210" s="82">
        <f>IdentOkresKod</f>
        <v>0</v>
      </c>
      <c r="E210" s="82" t="str">
        <f>IdentCertIFS</f>
        <v>N</v>
      </c>
      <c r="F210" s="82" t="str">
        <f>IdentCertBRC</f>
        <v>N</v>
      </c>
      <c r="G210" s="82">
        <f>IdentCertINE</f>
        <v>0</v>
      </c>
      <c r="H210" s="82">
        <f>IdentZostavil</f>
        <v>0</v>
      </c>
      <c r="I210" s="82">
        <f>IdentKontakt</f>
        <v>0</v>
      </c>
      <c r="J210" s="82">
        <f>IdentPotrKod</f>
        <v>0</v>
      </c>
      <c r="K210" s="82">
        <f>IdentUct</f>
        <v>0</v>
      </c>
      <c r="M210" s="82">
        <v>193</v>
      </c>
      <c r="N210" s="79" t="s">
        <v>640</v>
      </c>
      <c r="O210" s="85">
        <f>R19368471</f>
        <v>0</v>
      </c>
      <c r="P210" s="85">
        <f>R19368472</f>
        <v>0</v>
      </c>
      <c r="Q210" s="85">
        <f>R19368473</f>
        <v>0</v>
      </c>
      <c r="R210" s="86">
        <v>0</v>
      </c>
    </row>
    <row r="211" spans="1:18" ht="12.75">
      <c r="A211" s="83">
        <f>IdentIco</f>
        <v>0</v>
      </c>
      <c r="B211" s="84" t="str">
        <f>IdentDICO</f>
        <v>00</v>
      </c>
      <c r="C211" s="82">
        <f>wshIdentNazov</f>
        <v>0</v>
      </c>
      <c r="D211" s="82">
        <f>IdentOkresKod</f>
        <v>0</v>
      </c>
      <c r="E211" s="82" t="str">
        <f>IdentCertIFS</f>
        <v>N</v>
      </c>
      <c r="F211" s="82" t="str">
        <f>IdentCertBRC</f>
        <v>N</v>
      </c>
      <c r="G211" s="82">
        <f>IdentCertINE</f>
        <v>0</v>
      </c>
      <c r="H211" s="82">
        <f>IdentZostavil</f>
        <v>0</v>
      </c>
      <c r="I211" s="82">
        <f>IdentKontakt</f>
        <v>0</v>
      </c>
      <c r="J211" s="82">
        <f>IdentPotrKod</f>
        <v>0</v>
      </c>
      <c r="K211" s="82">
        <f>IdentUct</f>
        <v>0</v>
      </c>
      <c r="M211" s="82">
        <v>193</v>
      </c>
      <c r="N211" s="79" t="s">
        <v>641</v>
      </c>
      <c r="O211" s="85">
        <f>R19368501</f>
        <v>0</v>
      </c>
      <c r="P211" s="85">
        <f>R19368502</f>
        <v>0</v>
      </c>
      <c r="Q211" s="85">
        <f>R19368503</f>
        <v>0</v>
      </c>
      <c r="R211" s="86">
        <v>0</v>
      </c>
    </row>
    <row r="212" spans="1:18" ht="12.75">
      <c r="A212" s="83">
        <f>IdentIco</f>
        <v>0</v>
      </c>
      <c r="B212" s="84" t="str">
        <f>IdentDICO</f>
        <v>00</v>
      </c>
      <c r="C212" s="82">
        <f>wshIdentNazov</f>
        <v>0</v>
      </c>
      <c r="D212" s="82">
        <f>IdentOkresKod</f>
        <v>0</v>
      </c>
      <c r="E212" s="82" t="str">
        <f>IdentCertIFS</f>
        <v>N</v>
      </c>
      <c r="F212" s="82" t="str">
        <f>IdentCertBRC</f>
        <v>N</v>
      </c>
      <c r="G212" s="82">
        <f>IdentCertINE</f>
        <v>0</v>
      </c>
      <c r="H212" s="82">
        <f>IdentZostavil</f>
        <v>0</v>
      </c>
      <c r="I212" s="82">
        <f>IdentKontakt</f>
        <v>0</v>
      </c>
      <c r="J212" s="82">
        <f>IdentPotrKod</f>
        <v>0</v>
      </c>
      <c r="K212" s="82">
        <f>IdentUct</f>
        <v>0</v>
      </c>
      <c r="M212" s="82">
        <v>193</v>
      </c>
      <c r="N212" s="79" t="s">
        <v>642</v>
      </c>
      <c r="O212" s="85">
        <f>R19368551</f>
        <v>0</v>
      </c>
      <c r="P212" s="85">
        <f>R19368552</f>
        <v>0</v>
      </c>
      <c r="Q212" s="85">
        <f>R19368553</f>
        <v>0</v>
      </c>
      <c r="R212" s="86">
        <v>0</v>
      </c>
    </row>
    <row r="213" spans="1:18" ht="12.75">
      <c r="A213" s="83">
        <f>IdentIco</f>
        <v>0</v>
      </c>
      <c r="B213" s="84" t="str">
        <f>IdentDICO</f>
        <v>00</v>
      </c>
      <c r="C213" s="82">
        <f>wshIdentNazov</f>
        <v>0</v>
      </c>
      <c r="D213" s="82">
        <f>IdentOkresKod</f>
        <v>0</v>
      </c>
      <c r="E213" s="82" t="str">
        <f>IdentCertIFS</f>
        <v>N</v>
      </c>
      <c r="F213" s="82" t="str">
        <f>IdentCertBRC</f>
        <v>N</v>
      </c>
      <c r="G213" s="82">
        <f>IdentCertINE</f>
        <v>0</v>
      </c>
      <c r="H213" s="82">
        <f>IdentZostavil</f>
        <v>0</v>
      </c>
      <c r="I213" s="82">
        <f>IdentKontakt</f>
        <v>0</v>
      </c>
      <c r="J213" s="82">
        <f>IdentPotrKod</f>
        <v>0</v>
      </c>
      <c r="K213" s="82">
        <f>IdentUct</f>
        <v>0</v>
      </c>
      <c r="M213" s="82">
        <v>193</v>
      </c>
      <c r="N213" s="79" t="s">
        <v>643</v>
      </c>
      <c r="O213" s="85">
        <f>R19368561</f>
        <v>0</v>
      </c>
      <c r="P213" s="85">
        <f>R19368562</f>
        <v>0</v>
      </c>
      <c r="Q213" s="85">
        <f>R19368563</f>
        <v>0</v>
      </c>
      <c r="R213" s="86">
        <v>0</v>
      </c>
    </row>
    <row r="214" spans="1:18" ht="12.75">
      <c r="A214" s="83">
        <f>IdentIco</f>
        <v>0</v>
      </c>
      <c r="B214" s="84" t="str">
        <f>IdentDICO</f>
        <v>00</v>
      </c>
      <c r="C214" s="82">
        <f>wshIdentNazov</f>
        <v>0</v>
      </c>
      <c r="D214" s="82">
        <f>IdentOkresKod</f>
        <v>0</v>
      </c>
      <c r="E214" s="82" t="str">
        <f>IdentCertIFS</f>
        <v>N</v>
      </c>
      <c r="F214" s="82" t="str">
        <f>IdentCertBRC</f>
        <v>N</v>
      </c>
      <c r="G214" s="82">
        <f>IdentCertINE</f>
        <v>0</v>
      </c>
      <c r="H214" s="82">
        <f>IdentZostavil</f>
        <v>0</v>
      </c>
      <c r="I214" s="82">
        <f>IdentKontakt</f>
        <v>0</v>
      </c>
      <c r="J214" s="82">
        <f>IdentPotrKod</f>
        <v>0</v>
      </c>
      <c r="K214" s="82">
        <f>IdentUct</f>
        <v>0</v>
      </c>
      <c r="M214" s="82">
        <v>193</v>
      </c>
      <c r="N214" s="79" t="s">
        <v>644</v>
      </c>
      <c r="O214" s="85">
        <f>R19368601</f>
        <v>0</v>
      </c>
      <c r="P214" s="85">
        <f>R19368602</f>
        <v>0</v>
      </c>
      <c r="Q214" s="85">
        <f>R19368603</f>
        <v>0</v>
      </c>
      <c r="R214" s="86">
        <v>0</v>
      </c>
    </row>
    <row r="215" spans="1:18" ht="12.75">
      <c r="A215" s="83">
        <f>IdentIco</f>
        <v>0</v>
      </c>
      <c r="B215" s="84" t="str">
        <f>IdentDICO</f>
        <v>00</v>
      </c>
      <c r="C215" s="82">
        <f>wshIdentNazov</f>
        <v>0</v>
      </c>
      <c r="D215" s="82">
        <f>IdentOkresKod</f>
        <v>0</v>
      </c>
      <c r="E215" s="82" t="str">
        <f>IdentCertIFS</f>
        <v>N</v>
      </c>
      <c r="F215" s="82" t="str">
        <f>IdentCertBRC</f>
        <v>N</v>
      </c>
      <c r="G215" s="82">
        <f>IdentCertINE</f>
        <v>0</v>
      </c>
      <c r="H215" s="82">
        <f>IdentZostavil</f>
        <v>0</v>
      </c>
      <c r="I215" s="82">
        <f>IdentKontakt</f>
        <v>0</v>
      </c>
      <c r="J215" s="82">
        <f>IdentPotrKod</f>
        <v>0</v>
      </c>
      <c r="K215" s="82">
        <f>IdentUct</f>
        <v>0</v>
      </c>
      <c r="M215" s="82">
        <v>193</v>
      </c>
      <c r="N215" s="79" t="s">
        <v>645</v>
      </c>
      <c r="O215" s="85">
        <f>R19368611</f>
        <v>0</v>
      </c>
      <c r="P215" s="85">
        <f>R19368612</f>
        <v>0</v>
      </c>
      <c r="Q215" s="85">
        <f>R19368613</f>
        <v>0</v>
      </c>
      <c r="R215" s="86">
        <v>0</v>
      </c>
    </row>
    <row r="216" spans="1:18" ht="12.75">
      <c r="A216" s="83">
        <f>IdentIco</f>
        <v>0</v>
      </c>
      <c r="B216" s="84" t="str">
        <f>IdentDICO</f>
        <v>00</v>
      </c>
      <c r="C216" s="82">
        <f>wshIdentNazov</f>
        <v>0</v>
      </c>
      <c r="D216" s="82">
        <f>IdentOkresKod</f>
        <v>0</v>
      </c>
      <c r="E216" s="82" t="str">
        <f>IdentCertIFS</f>
        <v>N</v>
      </c>
      <c r="F216" s="82" t="str">
        <f>IdentCertBRC</f>
        <v>N</v>
      </c>
      <c r="G216" s="82">
        <f>IdentCertINE</f>
        <v>0</v>
      </c>
      <c r="H216" s="82">
        <f>IdentZostavil</f>
        <v>0</v>
      </c>
      <c r="I216" s="82">
        <f>IdentKontakt</f>
        <v>0</v>
      </c>
      <c r="J216" s="82">
        <f>IdentPotrKod</f>
        <v>0</v>
      </c>
      <c r="K216" s="82">
        <f>IdentUct</f>
        <v>0</v>
      </c>
      <c r="M216" s="82">
        <v>193</v>
      </c>
      <c r="N216" s="79" t="s">
        <v>646</v>
      </c>
      <c r="O216" s="85">
        <f>R19368621</f>
        <v>0</v>
      </c>
      <c r="P216" s="85">
        <f>R19368622</f>
        <v>0</v>
      </c>
      <c r="Q216" s="85">
        <f>R19368623</f>
        <v>0</v>
      </c>
      <c r="R216" s="86">
        <v>0</v>
      </c>
    </row>
    <row r="217" spans="1:18" ht="12.75">
      <c r="A217" s="83">
        <f>IdentIco</f>
        <v>0</v>
      </c>
      <c r="B217" s="84" t="str">
        <f>IdentDICO</f>
        <v>00</v>
      </c>
      <c r="C217" s="82">
        <f>wshIdentNazov</f>
        <v>0</v>
      </c>
      <c r="D217" s="82">
        <f>IdentOkresKod</f>
        <v>0</v>
      </c>
      <c r="E217" s="82" t="str">
        <f>IdentCertIFS</f>
        <v>N</v>
      </c>
      <c r="F217" s="82" t="str">
        <f>IdentCertBRC</f>
        <v>N</v>
      </c>
      <c r="G217" s="82">
        <f>IdentCertINE</f>
        <v>0</v>
      </c>
      <c r="H217" s="82">
        <f>IdentZostavil</f>
        <v>0</v>
      </c>
      <c r="I217" s="82">
        <f>IdentKontakt</f>
        <v>0</v>
      </c>
      <c r="J217" s="82">
        <f>IdentPotrKod</f>
        <v>0</v>
      </c>
      <c r="K217" s="82">
        <f>IdentUct</f>
        <v>0</v>
      </c>
      <c r="M217" s="82">
        <v>193</v>
      </c>
      <c r="N217" s="79" t="s">
        <v>647</v>
      </c>
      <c r="O217" s="85">
        <f>R19368631</f>
        <v>0</v>
      </c>
      <c r="P217" s="85">
        <f>R19368632</f>
        <v>0</v>
      </c>
      <c r="Q217" s="85">
        <f>R19368633</f>
        <v>0</v>
      </c>
      <c r="R217" s="86">
        <v>0</v>
      </c>
    </row>
    <row r="218" spans="1:18" ht="12.75">
      <c r="A218" s="83">
        <f>IdentIco</f>
        <v>0</v>
      </c>
      <c r="B218" s="84" t="str">
        <f>IdentDICO</f>
        <v>00</v>
      </c>
      <c r="C218" s="82">
        <f>wshIdentNazov</f>
        <v>0</v>
      </c>
      <c r="D218" s="82">
        <f>IdentOkresKod</f>
        <v>0</v>
      </c>
      <c r="E218" s="82" t="str">
        <f>IdentCertIFS</f>
        <v>N</v>
      </c>
      <c r="F218" s="82" t="str">
        <f>IdentCertBRC</f>
        <v>N</v>
      </c>
      <c r="G218" s="82">
        <f>IdentCertINE</f>
        <v>0</v>
      </c>
      <c r="H218" s="82">
        <f>IdentZostavil</f>
        <v>0</v>
      </c>
      <c r="I218" s="82">
        <f>IdentKontakt</f>
        <v>0</v>
      </c>
      <c r="J218" s="82">
        <f>IdentPotrKod</f>
        <v>0</v>
      </c>
      <c r="K218" s="82">
        <f>IdentUct</f>
        <v>0</v>
      </c>
      <c r="M218" s="82">
        <v>193</v>
      </c>
      <c r="N218" s="79" t="s">
        <v>648</v>
      </c>
      <c r="O218" s="85">
        <f>R19368651</f>
        <v>0</v>
      </c>
      <c r="P218" s="85">
        <f>R19368652</f>
        <v>0</v>
      </c>
      <c r="Q218" s="85">
        <f>R19368653</f>
        <v>0</v>
      </c>
      <c r="R218" s="86">
        <v>0</v>
      </c>
    </row>
    <row r="219" spans="1:18" ht="12.75">
      <c r="A219" s="83">
        <f>IdentIco</f>
        <v>0</v>
      </c>
      <c r="B219" s="84" t="str">
        <f>IdentDICO</f>
        <v>00</v>
      </c>
      <c r="C219" s="82">
        <f>wshIdentNazov</f>
        <v>0</v>
      </c>
      <c r="D219" s="82">
        <f>IdentOkresKod</f>
        <v>0</v>
      </c>
      <c r="E219" s="82" t="str">
        <f>IdentCertIFS</f>
        <v>N</v>
      </c>
      <c r="F219" s="82" t="str">
        <f>IdentCertBRC</f>
        <v>N</v>
      </c>
      <c r="G219" s="82">
        <f>IdentCertINE</f>
        <v>0</v>
      </c>
      <c r="H219" s="82">
        <f>IdentZostavil</f>
        <v>0</v>
      </c>
      <c r="I219" s="82">
        <f>IdentKontakt</f>
        <v>0</v>
      </c>
      <c r="J219" s="82">
        <f>IdentPotrKod</f>
        <v>0</v>
      </c>
      <c r="K219" s="82">
        <f>IdentUct</f>
        <v>0</v>
      </c>
      <c r="M219" s="82">
        <v>193</v>
      </c>
      <c r="N219" s="79" t="s">
        <v>649</v>
      </c>
      <c r="O219" s="85">
        <f>R19368661</f>
        <v>0</v>
      </c>
      <c r="P219" s="85">
        <f>R19368662</f>
        <v>0</v>
      </c>
      <c r="Q219" s="85">
        <f>R19368663</f>
        <v>0</v>
      </c>
      <c r="R219" s="86">
        <v>0</v>
      </c>
    </row>
    <row r="220" spans="1:18" ht="12.75">
      <c r="A220" s="83">
        <f>IdentIco</f>
        <v>0</v>
      </c>
      <c r="B220" s="84" t="str">
        <f>IdentDICO</f>
        <v>00</v>
      </c>
      <c r="C220" s="82">
        <f>wshIdentNazov</f>
        <v>0</v>
      </c>
      <c r="D220" s="82">
        <f>IdentOkresKod</f>
        <v>0</v>
      </c>
      <c r="E220" s="82" t="str">
        <f>IdentCertIFS</f>
        <v>N</v>
      </c>
      <c r="F220" s="82" t="str">
        <f>IdentCertBRC</f>
        <v>N</v>
      </c>
      <c r="G220" s="82">
        <f>IdentCertINE</f>
        <v>0</v>
      </c>
      <c r="H220" s="82">
        <f>IdentZostavil</f>
        <v>0</v>
      </c>
      <c r="I220" s="82">
        <f>IdentKontakt</f>
        <v>0</v>
      </c>
      <c r="J220" s="82">
        <f>IdentPotrKod</f>
        <v>0</v>
      </c>
      <c r="K220" s="82">
        <f>IdentUct</f>
        <v>0</v>
      </c>
      <c r="M220" s="82">
        <v>193</v>
      </c>
      <c r="N220" s="79" t="s">
        <v>650</v>
      </c>
      <c r="O220" s="85">
        <f>R19368701</f>
        <v>0</v>
      </c>
      <c r="P220" s="85">
        <f>R19368702</f>
        <v>0</v>
      </c>
      <c r="Q220" s="85">
        <f>R19368703</f>
        <v>0</v>
      </c>
      <c r="R220" s="86">
        <v>0</v>
      </c>
    </row>
    <row r="221" spans="1:18" ht="12.75">
      <c r="A221" s="83">
        <f>IdentIco</f>
        <v>0</v>
      </c>
      <c r="B221" s="84" t="str">
        <f>IdentDICO</f>
        <v>00</v>
      </c>
      <c r="C221" s="82">
        <f>wshIdentNazov</f>
        <v>0</v>
      </c>
      <c r="D221" s="82">
        <f>IdentOkresKod</f>
        <v>0</v>
      </c>
      <c r="E221" s="82" t="str">
        <f>IdentCertIFS</f>
        <v>N</v>
      </c>
      <c r="F221" s="82" t="str">
        <f>IdentCertBRC</f>
        <v>N</v>
      </c>
      <c r="G221" s="82">
        <f>IdentCertINE</f>
        <v>0</v>
      </c>
      <c r="H221" s="82">
        <f>IdentZostavil</f>
        <v>0</v>
      </c>
      <c r="I221" s="82">
        <f>IdentKontakt</f>
        <v>0</v>
      </c>
      <c r="J221" s="82">
        <f>IdentPotrKod</f>
        <v>0</v>
      </c>
      <c r="K221" s="82">
        <f>IdentUct</f>
        <v>0</v>
      </c>
      <c r="M221" s="82">
        <v>193</v>
      </c>
      <c r="N221" s="79" t="s">
        <v>651</v>
      </c>
      <c r="O221" s="85">
        <f>R19368711</f>
        <v>0</v>
      </c>
      <c r="P221" s="85">
        <f>R19368712</f>
        <v>0</v>
      </c>
      <c r="Q221" s="85">
        <f>R19368713</f>
        <v>0</v>
      </c>
      <c r="R221" s="86">
        <v>0</v>
      </c>
    </row>
    <row r="222" spans="1:18" ht="12.75">
      <c r="A222" s="83">
        <f>IdentIco</f>
        <v>0</v>
      </c>
      <c r="B222" s="84" t="str">
        <f>IdentDICO</f>
        <v>00</v>
      </c>
      <c r="C222" s="82">
        <f>wshIdentNazov</f>
        <v>0</v>
      </c>
      <c r="D222" s="82">
        <f>IdentOkresKod</f>
        <v>0</v>
      </c>
      <c r="E222" s="82" t="str">
        <f>IdentCertIFS</f>
        <v>N</v>
      </c>
      <c r="F222" s="82" t="str">
        <f>IdentCertBRC</f>
        <v>N</v>
      </c>
      <c r="G222" s="82">
        <f>IdentCertINE</f>
        <v>0</v>
      </c>
      <c r="H222" s="82">
        <f>IdentZostavil</f>
        <v>0</v>
      </c>
      <c r="I222" s="82">
        <f>IdentKontakt</f>
        <v>0</v>
      </c>
      <c r="J222" s="82">
        <f>IdentPotrKod</f>
        <v>0</v>
      </c>
      <c r="K222" s="82">
        <f>IdentUct</f>
        <v>0</v>
      </c>
      <c r="M222" s="82">
        <v>193</v>
      </c>
      <c r="N222" s="79" t="s">
        <v>652</v>
      </c>
      <c r="O222" s="85">
        <f>R19368721</f>
        <v>0</v>
      </c>
      <c r="P222" s="85">
        <f>R19368722</f>
        <v>0</v>
      </c>
      <c r="Q222" s="85">
        <f>R19368723</f>
        <v>0</v>
      </c>
      <c r="R222" s="86">
        <v>0</v>
      </c>
    </row>
    <row r="223" spans="1:18" ht="12.75">
      <c r="A223" s="83">
        <f>IdentIco</f>
        <v>0</v>
      </c>
      <c r="B223" s="84" t="str">
        <f>IdentDICO</f>
        <v>00</v>
      </c>
      <c r="C223" s="82">
        <f>wshIdentNazov</f>
        <v>0</v>
      </c>
      <c r="D223" s="82">
        <f>IdentOkresKod</f>
        <v>0</v>
      </c>
      <c r="E223" s="82" t="str">
        <f>IdentCertIFS</f>
        <v>N</v>
      </c>
      <c r="F223" s="82" t="str">
        <f>IdentCertBRC</f>
        <v>N</v>
      </c>
      <c r="G223" s="82">
        <f>IdentCertINE</f>
        <v>0</v>
      </c>
      <c r="H223" s="82">
        <f>IdentZostavil</f>
        <v>0</v>
      </c>
      <c r="I223" s="82">
        <f>IdentKontakt</f>
        <v>0</v>
      </c>
      <c r="J223" s="82">
        <f>IdentPotrKod</f>
        <v>0</v>
      </c>
      <c r="K223" s="82">
        <f>IdentUct</f>
        <v>0</v>
      </c>
      <c r="M223" s="82">
        <v>193</v>
      </c>
      <c r="N223" s="79" t="s">
        <v>653</v>
      </c>
      <c r="O223" s="85">
        <f>R19368731</f>
        <v>0</v>
      </c>
      <c r="P223" s="85">
        <f>R19368732</f>
        <v>0</v>
      </c>
      <c r="Q223" s="85">
        <f>R19368733</f>
        <v>0</v>
      </c>
      <c r="R223" s="86">
        <v>0</v>
      </c>
    </row>
    <row r="224" spans="1:18" ht="12.75">
      <c r="A224" s="83">
        <f>IdentIco</f>
        <v>0</v>
      </c>
      <c r="B224" s="84" t="str">
        <f>IdentDICO</f>
        <v>00</v>
      </c>
      <c r="C224" s="82">
        <f>wshIdentNazov</f>
        <v>0</v>
      </c>
      <c r="D224" s="82">
        <f>IdentOkresKod</f>
        <v>0</v>
      </c>
      <c r="E224" s="82" t="str">
        <f>IdentCertIFS</f>
        <v>N</v>
      </c>
      <c r="F224" s="82" t="str">
        <f>IdentCertBRC</f>
        <v>N</v>
      </c>
      <c r="G224" s="82">
        <f>IdentCertINE</f>
        <v>0</v>
      </c>
      <c r="H224" s="82">
        <f>IdentZostavil</f>
        <v>0</v>
      </c>
      <c r="I224" s="82">
        <f>IdentKontakt</f>
        <v>0</v>
      </c>
      <c r="J224" s="82">
        <f>IdentPotrKod</f>
        <v>0</v>
      </c>
      <c r="K224" s="82">
        <f>IdentUct</f>
        <v>0</v>
      </c>
      <c r="M224" s="82">
        <v>193</v>
      </c>
      <c r="N224" s="79" t="s">
        <v>655</v>
      </c>
      <c r="O224" s="85">
        <f>R19368751</f>
        <v>0</v>
      </c>
      <c r="P224" s="85">
        <f>R19368752</f>
        <v>0</v>
      </c>
      <c r="Q224" s="85">
        <f>R19368753</f>
        <v>0</v>
      </c>
      <c r="R224" s="86">
        <v>0</v>
      </c>
    </row>
    <row r="225" spans="1:18" ht="12.75">
      <c r="A225" s="83">
        <f>IdentIco</f>
        <v>0</v>
      </c>
      <c r="B225" s="84" t="str">
        <f>IdentDICO</f>
        <v>00</v>
      </c>
      <c r="C225" s="82">
        <f>wshIdentNazov</f>
        <v>0</v>
      </c>
      <c r="D225" s="82">
        <f>IdentOkresKod</f>
        <v>0</v>
      </c>
      <c r="E225" s="82" t="str">
        <f>IdentCertIFS</f>
        <v>N</v>
      </c>
      <c r="F225" s="82" t="str">
        <f>IdentCertBRC</f>
        <v>N</v>
      </c>
      <c r="G225" s="82">
        <f>IdentCertINE</f>
        <v>0</v>
      </c>
      <c r="H225" s="82">
        <f>IdentZostavil</f>
        <v>0</v>
      </c>
      <c r="I225" s="82">
        <f>IdentKontakt</f>
        <v>0</v>
      </c>
      <c r="J225" s="82">
        <f>IdentPotrKod</f>
        <v>0</v>
      </c>
      <c r="K225" s="82">
        <f>IdentUct</f>
        <v>0</v>
      </c>
      <c r="M225" s="82">
        <v>193</v>
      </c>
      <c r="N225" s="79" t="s">
        <v>657</v>
      </c>
      <c r="O225" s="85">
        <f>R19368761</f>
        <v>0</v>
      </c>
      <c r="P225" s="85">
        <f>R19368762</f>
        <v>0</v>
      </c>
      <c r="Q225" s="85">
        <f>R19368763</f>
        <v>0</v>
      </c>
      <c r="R225" s="86">
        <v>0</v>
      </c>
    </row>
    <row r="226" spans="1:18" ht="12.75">
      <c r="A226" s="83">
        <f>IdentIco</f>
        <v>0</v>
      </c>
      <c r="B226" s="84" t="str">
        <f>IdentDICO</f>
        <v>00</v>
      </c>
      <c r="C226" s="82">
        <f>wshIdentNazov</f>
        <v>0</v>
      </c>
      <c r="D226" s="82">
        <f>IdentOkresKod</f>
        <v>0</v>
      </c>
      <c r="E226" s="82" t="str">
        <f>IdentCertIFS</f>
        <v>N</v>
      </c>
      <c r="F226" s="82" t="str">
        <f>IdentCertBRC</f>
        <v>N</v>
      </c>
      <c r="G226" s="82">
        <f>IdentCertINE</f>
        <v>0</v>
      </c>
      <c r="H226" s="82">
        <f>IdentZostavil</f>
        <v>0</v>
      </c>
      <c r="I226" s="82">
        <f>IdentKontakt</f>
        <v>0</v>
      </c>
      <c r="J226" s="82">
        <f>IdentPotrKod</f>
        <v>0</v>
      </c>
      <c r="K226" s="82">
        <f>IdentUct</f>
        <v>0</v>
      </c>
      <c r="M226" s="82">
        <v>193</v>
      </c>
      <c r="N226" s="79" t="s">
        <v>658</v>
      </c>
      <c r="O226" s="85">
        <f>R19368801</f>
        <v>0</v>
      </c>
      <c r="P226" s="85">
        <f>R19368802</f>
        <v>0</v>
      </c>
      <c r="Q226" s="85">
        <f>R19368803</f>
        <v>0</v>
      </c>
      <c r="R226" s="86">
        <v>0</v>
      </c>
    </row>
    <row r="227" spans="1:18" ht="12.75">
      <c r="A227" s="83">
        <f>IdentIco</f>
        <v>0</v>
      </c>
      <c r="B227" s="84" t="str">
        <f>IdentDICO</f>
        <v>00</v>
      </c>
      <c r="C227" s="82">
        <f>wshIdentNazov</f>
        <v>0</v>
      </c>
      <c r="D227" s="82">
        <f>IdentOkresKod</f>
        <v>0</v>
      </c>
      <c r="E227" s="82" t="str">
        <f>IdentCertIFS</f>
        <v>N</v>
      </c>
      <c r="F227" s="82" t="str">
        <f>IdentCertBRC</f>
        <v>N</v>
      </c>
      <c r="G227" s="82">
        <f>IdentCertINE</f>
        <v>0</v>
      </c>
      <c r="H227" s="82">
        <f>IdentZostavil</f>
        <v>0</v>
      </c>
      <c r="I227" s="82">
        <f>IdentKontakt</f>
        <v>0</v>
      </c>
      <c r="J227" s="82">
        <f>IdentPotrKod</f>
        <v>0</v>
      </c>
      <c r="K227" s="82">
        <f>IdentUct</f>
        <v>0</v>
      </c>
      <c r="M227" s="82">
        <v>193</v>
      </c>
      <c r="N227" s="79" t="s">
        <v>659</v>
      </c>
      <c r="O227" s="85">
        <f>R19368811</f>
        <v>0</v>
      </c>
      <c r="P227" s="85">
        <f>R19368812</f>
        <v>0</v>
      </c>
      <c r="Q227" s="85">
        <f>R19368813</f>
        <v>0</v>
      </c>
      <c r="R227" s="86">
        <v>0</v>
      </c>
    </row>
    <row r="228" spans="1:18" ht="12.75">
      <c r="A228" s="83">
        <f>IdentIco</f>
        <v>0</v>
      </c>
      <c r="B228" s="84" t="str">
        <f>IdentDICO</f>
        <v>00</v>
      </c>
      <c r="C228" s="82">
        <f>wshIdentNazov</f>
        <v>0</v>
      </c>
      <c r="D228" s="82">
        <f>IdentOkresKod</f>
        <v>0</v>
      </c>
      <c r="E228" s="82" t="str">
        <f>IdentCertIFS</f>
        <v>N</v>
      </c>
      <c r="F228" s="82" t="str">
        <f>IdentCertBRC</f>
        <v>N</v>
      </c>
      <c r="G228" s="82">
        <f>IdentCertINE</f>
        <v>0</v>
      </c>
      <c r="H228" s="82">
        <f>IdentZostavil</f>
        <v>0</v>
      </c>
      <c r="I228" s="82">
        <f>IdentKontakt</f>
        <v>0</v>
      </c>
      <c r="J228" s="82">
        <f>IdentPotrKod</f>
        <v>0</v>
      </c>
      <c r="K228" s="82">
        <f>IdentUct</f>
        <v>0</v>
      </c>
      <c r="M228" s="82">
        <v>193</v>
      </c>
      <c r="N228" s="79" t="s">
        <v>660</v>
      </c>
      <c r="O228" s="85">
        <f>R19368821</f>
        <v>0</v>
      </c>
      <c r="P228" s="85">
        <f>R19368822</f>
        <v>0</v>
      </c>
      <c r="Q228" s="85">
        <f>R19368823</f>
        <v>0</v>
      </c>
      <c r="R228" s="86">
        <v>0</v>
      </c>
    </row>
    <row r="229" spans="1:18" ht="12.75">
      <c r="A229" s="83">
        <f>IdentIco</f>
        <v>0</v>
      </c>
      <c r="B229" s="84" t="str">
        <f>IdentDICO</f>
        <v>00</v>
      </c>
      <c r="C229" s="82">
        <f>wshIdentNazov</f>
        <v>0</v>
      </c>
      <c r="D229" s="82">
        <f>IdentOkresKod</f>
        <v>0</v>
      </c>
      <c r="E229" s="82" t="str">
        <f>IdentCertIFS</f>
        <v>N</v>
      </c>
      <c r="F229" s="82" t="str">
        <f>IdentCertBRC</f>
        <v>N</v>
      </c>
      <c r="G229" s="82">
        <f>IdentCertINE</f>
        <v>0</v>
      </c>
      <c r="H229" s="82">
        <f>IdentZostavil</f>
        <v>0</v>
      </c>
      <c r="I229" s="82">
        <f>IdentKontakt</f>
        <v>0</v>
      </c>
      <c r="J229" s="82">
        <f>IdentPotrKod</f>
        <v>0</v>
      </c>
      <c r="K229" s="82">
        <f>IdentUct</f>
        <v>0</v>
      </c>
      <c r="M229" s="82">
        <v>193</v>
      </c>
      <c r="N229" s="79" t="s">
        <v>661</v>
      </c>
      <c r="O229" s="85">
        <f>R19368831</f>
        <v>0</v>
      </c>
      <c r="P229" s="85">
        <f>R19368832</f>
        <v>0</v>
      </c>
      <c r="Q229" s="85">
        <f>R19368833</f>
        <v>0</v>
      </c>
      <c r="R229" s="86">
        <v>0</v>
      </c>
    </row>
    <row r="230" spans="1:18" ht="12.75">
      <c r="A230" s="83">
        <f>IdentIco</f>
        <v>0</v>
      </c>
      <c r="B230" s="84" t="str">
        <f>IdentDICO</f>
        <v>00</v>
      </c>
      <c r="C230" s="82">
        <f>wshIdentNazov</f>
        <v>0</v>
      </c>
      <c r="D230" s="82">
        <f>IdentOkresKod</f>
        <v>0</v>
      </c>
      <c r="E230" s="82" t="str">
        <f>IdentCertIFS</f>
        <v>N</v>
      </c>
      <c r="F230" s="82" t="str">
        <f>IdentCertBRC</f>
        <v>N</v>
      </c>
      <c r="G230" s="82">
        <f>IdentCertINE</f>
        <v>0</v>
      </c>
      <c r="H230" s="82">
        <f>IdentZostavil</f>
        <v>0</v>
      </c>
      <c r="I230" s="82">
        <f>IdentKontakt</f>
        <v>0</v>
      </c>
      <c r="J230" s="82">
        <f>IdentPotrKod</f>
        <v>0</v>
      </c>
      <c r="K230" s="82">
        <f>IdentUct</f>
        <v>0</v>
      </c>
      <c r="M230" s="82">
        <v>193</v>
      </c>
      <c r="N230" s="79" t="s">
        <v>662</v>
      </c>
      <c r="O230" s="85">
        <f>R19368841</f>
        <v>0</v>
      </c>
      <c r="P230" s="85">
        <f>R19368842</f>
        <v>0</v>
      </c>
      <c r="Q230" s="85">
        <f>R19368843</f>
        <v>0</v>
      </c>
      <c r="R230" s="86">
        <v>0</v>
      </c>
    </row>
    <row r="231" spans="1:18" ht="12.75">
      <c r="A231" s="83">
        <f>IdentIco</f>
        <v>0</v>
      </c>
      <c r="B231" s="84" t="str">
        <f>IdentDICO</f>
        <v>00</v>
      </c>
      <c r="C231" s="82">
        <f>wshIdentNazov</f>
        <v>0</v>
      </c>
      <c r="D231" s="82">
        <f>IdentOkresKod</f>
        <v>0</v>
      </c>
      <c r="E231" s="82" t="str">
        <f>IdentCertIFS</f>
        <v>N</v>
      </c>
      <c r="F231" s="82" t="str">
        <f>IdentCertBRC</f>
        <v>N</v>
      </c>
      <c r="G231" s="82">
        <f>IdentCertINE</f>
        <v>0</v>
      </c>
      <c r="H231" s="82">
        <f>IdentZostavil</f>
        <v>0</v>
      </c>
      <c r="I231" s="82">
        <f>IdentKontakt</f>
        <v>0</v>
      </c>
      <c r="J231" s="82">
        <f>IdentPotrKod</f>
        <v>0</v>
      </c>
      <c r="K231" s="82">
        <f>IdentUct</f>
        <v>0</v>
      </c>
      <c r="M231" s="82">
        <v>193</v>
      </c>
      <c r="N231" s="79" t="s">
        <v>663</v>
      </c>
      <c r="O231" s="85">
        <f>R19368851</f>
        <v>0</v>
      </c>
      <c r="P231" s="85">
        <f>R19368852</f>
        <v>0</v>
      </c>
      <c r="Q231" s="85">
        <f>R19368853</f>
        <v>0</v>
      </c>
      <c r="R231" s="86">
        <v>0</v>
      </c>
    </row>
    <row r="232" spans="1:18" ht="12.75">
      <c r="A232" s="83">
        <f>IdentIco</f>
        <v>0</v>
      </c>
      <c r="B232" s="84" t="str">
        <f>IdentDICO</f>
        <v>00</v>
      </c>
      <c r="C232" s="82">
        <f>wshIdentNazov</f>
        <v>0</v>
      </c>
      <c r="D232" s="82">
        <f>IdentOkresKod</f>
        <v>0</v>
      </c>
      <c r="E232" s="82" t="str">
        <f>IdentCertIFS</f>
        <v>N</v>
      </c>
      <c r="F232" s="82" t="str">
        <f>IdentCertBRC</f>
        <v>N</v>
      </c>
      <c r="G232" s="82">
        <f>IdentCertINE</f>
        <v>0</v>
      </c>
      <c r="H232" s="82">
        <f>IdentZostavil</f>
        <v>0</v>
      </c>
      <c r="I232" s="82">
        <f>IdentKontakt</f>
        <v>0</v>
      </c>
      <c r="J232" s="82">
        <f>IdentPotrKod</f>
        <v>0</v>
      </c>
      <c r="K232" s="82">
        <f>IdentUct</f>
        <v>0</v>
      </c>
      <c r="M232" s="82">
        <v>193</v>
      </c>
      <c r="N232" s="79" t="s">
        <v>664</v>
      </c>
      <c r="O232" s="85">
        <f>R19368861</f>
        <v>0</v>
      </c>
      <c r="P232" s="85">
        <f>R19368862</f>
        <v>0</v>
      </c>
      <c r="Q232" s="85">
        <f>R19368863</f>
        <v>0</v>
      </c>
      <c r="R232" s="86">
        <v>0</v>
      </c>
    </row>
    <row r="233" spans="1:18" ht="12.75">
      <c r="A233" s="83">
        <f>IdentIco</f>
        <v>0</v>
      </c>
      <c r="B233" s="84" t="str">
        <f>IdentDICO</f>
        <v>00</v>
      </c>
      <c r="C233" s="82">
        <f>wshIdentNazov</f>
        <v>0</v>
      </c>
      <c r="D233" s="82">
        <f>IdentOkresKod</f>
        <v>0</v>
      </c>
      <c r="E233" s="82" t="str">
        <f>IdentCertIFS</f>
        <v>N</v>
      </c>
      <c r="F233" s="82" t="str">
        <f>IdentCertBRC</f>
        <v>N</v>
      </c>
      <c r="G233" s="82">
        <f>IdentCertINE</f>
        <v>0</v>
      </c>
      <c r="H233" s="82">
        <f>IdentZostavil</f>
        <v>0</v>
      </c>
      <c r="I233" s="82">
        <f>IdentKontakt</f>
        <v>0</v>
      </c>
      <c r="J233" s="82">
        <f>IdentPotrKod</f>
        <v>0</v>
      </c>
      <c r="K233" s="82">
        <f>IdentUct</f>
        <v>0</v>
      </c>
      <c r="M233" s="82">
        <v>193</v>
      </c>
      <c r="N233" s="79" t="s">
        <v>665</v>
      </c>
      <c r="O233" s="85">
        <f>R19368871</f>
        <v>0</v>
      </c>
      <c r="P233" s="85">
        <f>R19368872</f>
        <v>0</v>
      </c>
      <c r="Q233" s="85">
        <f>R19368873</f>
        <v>0</v>
      </c>
      <c r="R233" s="86">
        <v>0</v>
      </c>
    </row>
    <row r="234" spans="1:18" ht="12.75">
      <c r="A234" s="83">
        <f>IdentIco</f>
        <v>0</v>
      </c>
      <c r="B234" s="84" t="str">
        <f>IdentDICO</f>
        <v>00</v>
      </c>
      <c r="C234" s="82">
        <f>wshIdentNazov</f>
        <v>0</v>
      </c>
      <c r="D234" s="82">
        <f>IdentOkresKod</f>
        <v>0</v>
      </c>
      <c r="E234" s="82" t="str">
        <f>IdentCertIFS</f>
        <v>N</v>
      </c>
      <c r="F234" s="82" t="str">
        <f>IdentCertBRC</f>
        <v>N</v>
      </c>
      <c r="G234" s="82">
        <f>IdentCertINE</f>
        <v>0</v>
      </c>
      <c r="H234" s="82">
        <f>IdentZostavil</f>
        <v>0</v>
      </c>
      <c r="I234" s="82">
        <f>IdentKontakt</f>
        <v>0</v>
      </c>
      <c r="J234" s="82">
        <f>IdentPotrKod</f>
        <v>0</v>
      </c>
      <c r="K234" s="82">
        <f>IdentUct</f>
        <v>0</v>
      </c>
      <c r="M234" s="82">
        <v>193</v>
      </c>
      <c r="N234" s="79" t="s">
        <v>666</v>
      </c>
      <c r="O234" s="85">
        <f>R19368881</f>
        <v>0</v>
      </c>
      <c r="P234" s="85">
        <f>R19368882</f>
        <v>0</v>
      </c>
      <c r="Q234" s="85">
        <f>R19368883</f>
        <v>0</v>
      </c>
      <c r="R234" s="86">
        <v>0</v>
      </c>
    </row>
    <row r="235" spans="1:18" ht="12.75">
      <c r="A235" s="83">
        <f>IdentIco</f>
        <v>0</v>
      </c>
      <c r="B235" s="84" t="str">
        <f>IdentDICO</f>
        <v>00</v>
      </c>
      <c r="C235" s="82">
        <f>wshIdentNazov</f>
        <v>0</v>
      </c>
      <c r="D235" s="82">
        <f>IdentOkresKod</f>
        <v>0</v>
      </c>
      <c r="E235" s="82" t="str">
        <f>IdentCertIFS</f>
        <v>N</v>
      </c>
      <c r="F235" s="82" t="str">
        <f>IdentCertBRC</f>
        <v>N</v>
      </c>
      <c r="G235" s="82">
        <f>IdentCertINE</f>
        <v>0</v>
      </c>
      <c r="H235" s="82">
        <f>IdentZostavil</f>
        <v>0</v>
      </c>
      <c r="I235" s="82">
        <f>IdentKontakt</f>
        <v>0</v>
      </c>
      <c r="J235" s="82">
        <f>IdentPotrKod</f>
        <v>0</v>
      </c>
      <c r="K235" s="82">
        <f>IdentUct</f>
        <v>0</v>
      </c>
      <c r="M235" s="82">
        <v>193</v>
      </c>
      <c r="N235" s="79" t="s">
        <v>667</v>
      </c>
      <c r="O235" s="85">
        <f>R19368891</f>
        <v>0</v>
      </c>
      <c r="P235" s="85">
        <f>R19368892</f>
        <v>0</v>
      </c>
      <c r="Q235" s="85">
        <f>R19368893</f>
        <v>0</v>
      </c>
      <c r="R235" s="86">
        <v>0</v>
      </c>
    </row>
    <row r="236" spans="1:18" ht="12.75">
      <c r="A236" s="83">
        <f>IdentIco</f>
        <v>0</v>
      </c>
      <c r="B236" s="84" t="str">
        <f>IdentDICO</f>
        <v>00</v>
      </c>
      <c r="C236" s="82">
        <f>wshIdentNazov</f>
        <v>0</v>
      </c>
      <c r="D236" s="82">
        <f>IdentOkresKod</f>
        <v>0</v>
      </c>
      <c r="E236" s="82" t="str">
        <f>IdentCertIFS</f>
        <v>N</v>
      </c>
      <c r="F236" s="82" t="str">
        <f>IdentCertBRC</f>
        <v>N</v>
      </c>
      <c r="G236" s="82">
        <f>IdentCertINE</f>
        <v>0</v>
      </c>
      <c r="H236" s="82">
        <f>IdentZostavil</f>
        <v>0</v>
      </c>
      <c r="I236" s="82">
        <f>IdentKontakt</f>
        <v>0</v>
      </c>
      <c r="J236" s="82">
        <f>IdentPotrKod</f>
        <v>0</v>
      </c>
      <c r="K236" s="82">
        <f>IdentUct</f>
        <v>0</v>
      </c>
      <c r="M236" s="82">
        <v>193</v>
      </c>
      <c r="N236" s="79" t="s">
        <v>668</v>
      </c>
      <c r="O236" s="85">
        <f>R19368901</f>
        <v>0</v>
      </c>
      <c r="P236" s="85">
        <f>R19368902</f>
        <v>0</v>
      </c>
      <c r="Q236" s="85">
        <f>R19368903</f>
        <v>0</v>
      </c>
      <c r="R236" s="86">
        <v>0</v>
      </c>
    </row>
    <row r="237" spans="1:18" ht="12.75">
      <c r="A237" s="83">
        <f>IdentIco</f>
        <v>0</v>
      </c>
      <c r="B237" s="84" t="str">
        <f>IdentDICO</f>
        <v>00</v>
      </c>
      <c r="C237" s="82">
        <f>wshIdentNazov</f>
        <v>0</v>
      </c>
      <c r="D237" s="82">
        <f>IdentOkresKod</f>
        <v>0</v>
      </c>
      <c r="E237" s="82" t="str">
        <f>IdentCertIFS</f>
        <v>N</v>
      </c>
      <c r="F237" s="82" t="str">
        <f>IdentCertBRC</f>
        <v>N</v>
      </c>
      <c r="G237" s="82">
        <f>IdentCertINE</f>
        <v>0</v>
      </c>
      <c r="H237" s="82">
        <f>IdentZostavil</f>
        <v>0</v>
      </c>
      <c r="I237" s="82">
        <f>IdentKontakt</f>
        <v>0</v>
      </c>
      <c r="J237" s="82">
        <f>IdentPotrKod</f>
        <v>0</v>
      </c>
      <c r="K237" s="82">
        <f>IdentUct</f>
        <v>0</v>
      </c>
      <c r="M237" s="82">
        <v>193</v>
      </c>
      <c r="N237" s="79" t="s">
        <v>669</v>
      </c>
      <c r="O237" s="85">
        <f>R19368921</f>
        <v>0</v>
      </c>
      <c r="P237" s="85">
        <f>R19368922</f>
        <v>0</v>
      </c>
      <c r="Q237" s="85">
        <f>R19368923</f>
        <v>0</v>
      </c>
      <c r="R237" s="86">
        <v>0</v>
      </c>
    </row>
    <row r="238" spans="1:18" ht="12.75">
      <c r="A238" s="83">
        <f>IdentIco</f>
        <v>0</v>
      </c>
      <c r="B238" s="84" t="str">
        <f>IdentDICO</f>
        <v>00</v>
      </c>
      <c r="C238" s="82">
        <f>wshIdentNazov</f>
        <v>0</v>
      </c>
      <c r="D238" s="82">
        <f>IdentOkresKod</f>
        <v>0</v>
      </c>
      <c r="E238" s="82" t="str">
        <f>IdentCertIFS</f>
        <v>N</v>
      </c>
      <c r="F238" s="82" t="str">
        <f>IdentCertBRC</f>
        <v>N</v>
      </c>
      <c r="G238" s="82">
        <f>IdentCertINE</f>
        <v>0</v>
      </c>
      <c r="H238" s="82">
        <f>IdentZostavil</f>
        <v>0</v>
      </c>
      <c r="I238" s="82">
        <f>IdentKontakt</f>
        <v>0</v>
      </c>
      <c r="J238" s="82">
        <f>IdentPotrKod</f>
        <v>0</v>
      </c>
      <c r="K238" s="82">
        <f>IdentUct</f>
        <v>0</v>
      </c>
      <c r="M238" s="82">
        <v>193</v>
      </c>
      <c r="N238" s="79" t="s">
        <v>670</v>
      </c>
      <c r="O238" s="85">
        <f>R19368931</f>
        <v>0</v>
      </c>
      <c r="P238" s="85">
        <f>R19368932</f>
        <v>0</v>
      </c>
      <c r="Q238" s="85">
        <f>R19368933</f>
        <v>0</v>
      </c>
      <c r="R238" s="86">
        <v>0</v>
      </c>
    </row>
    <row r="239" spans="1:18" ht="12.75">
      <c r="A239" s="83">
        <f>IdentIco</f>
        <v>0</v>
      </c>
      <c r="B239" s="84" t="str">
        <f>IdentDICO</f>
        <v>00</v>
      </c>
      <c r="C239" s="82">
        <f>wshIdentNazov</f>
        <v>0</v>
      </c>
      <c r="D239" s="82">
        <f>IdentOkresKod</f>
        <v>0</v>
      </c>
      <c r="E239" s="82" t="str">
        <f>IdentCertIFS</f>
        <v>N</v>
      </c>
      <c r="F239" s="82" t="str">
        <f>IdentCertBRC</f>
        <v>N</v>
      </c>
      <c r="G239" s="82">
        <f>IdentCertINE</f>
        <v>0</v>
      </c>
      <c r="H239" s="82">
        <f>IdentZostavil</f>
        <v>0</v>
      </c>
      <c r="I239" s="82">
        <f>IdentKontakt</f>
        <v>0</v>
      </c>
      <c r="J239" s="82">
        <f>IdentPotrKod</f>
        <v>0</v>
      </c>
      <c r="K239" s="82">
        <f>IdentUct</f>
        <v>0</v>
      </c>
      <c r="M239" s="82">
        <v>193</v>
      </c>
      <c r="N239" s="79" t="s">
        <v>671</v>
      </c>
      <c r="O239" s="85">
        <f>R19368941</f>
        <v>0</v>
      </c>
      <c r="P239" s="85">
        <f>R19368942</f>
        <v>0</v>
      </c>
      <c r="Q239" s="85">
        <f>R19368943</f>
        <v>0</v>
      </c>
      <c r="R239" s="86">
        <v>0</v>
      </c>
    </row>
    <row r="240" spans="1:18" ht="12.75">
      <c r="A240" s="83">
        <f>IdentIco</f>
        <v>0</v>
      </c>
      <c r="B240" s="84" t="str">
        <f>IdentDICO</f>
        <v>00</v>
      </c>
      <c r="C240" s="82">
        <f>wshIdentNazov</f>
        <v>0</v>
      </c>
      <c r="D240" s="82">
        <f>IdentOkresKod</f>
        <v>0</v>
      </c>
      <c r="E240" s="82" t="str">
        <f>IdentCertIFS</f>
        <v>N</v>
      </c>
      <c r="F240" s="82" t="str">
        <f>IdentCertBRC</f>
        <v>N</v>
      </c>
      <c r="G240" s="82">
        <f>IdentCertINE</f>
        <v>0</v>
      </c>
      <c r="H240" s="82">
        <f>IdentZostavil</f>
        <v>0</v>
      </c>
      <c r="I240" s="82">
        <f>IdentKontakt</f>
        <v>0</v>
      </c>
      <c r="J240" s="82">
        <f>IdentPotrKod</f>
        <v>0</v>
      </c>
      <c r="K240" s="82">
        <f>IdentUct</f>
        <v>0</v>
      </c>
      <c r="M240" s="82">
        <v>193</v>
      </c>
      <c r="N240" s="79" t="s">
        <v>672</v>
      </c>
      <c r="O240" s="85">
        <f>R19369051</f>
        <v>0</v>
      </c>
      <c r="P240" s="85">
        <f>R19369052</f>
        <v>0</v>
      </c>
      <c r="Q240" s="85">
        <f>R19369053</f>
        <v>0</v>
      </c>
      <c r="R240" s="86">
        <v>0</v>
      </c>
    </row>
    <row r="241" spans="1:18" ht="12.75">
      <c r="A241" s="83">
        <f>IdentIco</f>
        <v>0</v>
      </c>
      <c r="B241" s="84" t="str">
        <f>IdentDICO</f>
        <v>00</v>
      </c>
      <c r="C241" s="82">
        <f>wshIdentNazov</f>
        <v>0</v>
      </c>
      <c r="D241" s="82">
        <f>IdentOkresKod</f>
        <v>0</v>
      </c>
      <c r="E241" s="82" t="str">
        <f>IdentCertIFS</f>
        <v>N</v>
      </c>
      <c r="F241" s="82" t="str">
        <f>IdentCertBRC</f>
        <v>N</v>
      </c>
      <c r="G241" s="82">
        <f>IdentCertINE</f>
        <v>0</v>
      </c>
      <c r="H241" s="82">
        <f>IdentZostavil</f>
        <v>0</v>
      </c>
      <c r="I241" s="82">
        <f>IdentKontakt</f>
        <v>0</v>
      </c>
      <c r="J241" s="82">
        <f>IdentPotrKod</f>
        <v>0</v>
      </c>
      <c r="K241" s="82">
        <f>IdentUct</f>
        <v>0</v>
      </c>
      <c r="M241" s="82">
        <v>193</v>
      </c>
      <c r="N241" s="79" t="s">
        <v>673</v>
      </c>
      <c r="O241" s="85">
        <f>R19369061</f>
        <v>0</v>
      </c>
      <c r="P241" s="85">
        <f>R19369062</f>
        <v>0</v>
      </c>
      <c r="Q241" s="85">
        <f>R19369063</f>
        <v>0</v>
      </c>
      <c r="R241" s="86">
        <v>0</v>
      </c>
    </row>
    <row r="242" spans="1:18" ht="12.75">
      <c r="A242" s="83">
        <f>IdentIco</f>
        <v>0</v>
      </c>
      <c r="B242" s="84" t="str">
        <f>IdentDICO</f>
        <v>00</v>
      </c>
      <c r="C242" s="82">
        <f>wshIdentNazov</f>
        <v>0</v>
      </c>
      <c r="D242" s="82">
        <f>IdentOkresKod</f>
        <v>0</v>
      </c>
      <c r="E242" s="82" t="str">
        <f>IdentCertIFS</f>
        <v>N</v>
      </c>
      <c r="F242" s="82" t="str">
        <f>IdentCertBRC</f>
        <v>N</v>
      </c>
      <c r="G242" s="82">
        <f>IdentCertINE</f>
        <v>0</v>
      </c>
      <c r="H242" s="82">
        <f>IdentZostavil</f>
        <v>0</v>
      </c>
      <c r="I242" s="82">
        <f>IdentKontakt</f>
        <v>0</v>
      </c>
      <c r="J242" s="82">
        <f>IdentPotrKod</f>
        <v>0</v>
      </c>
      <c r="K242" s="82">
        <f>IdentUct</f>
        <v>0</v>
      </c>
      <c r="M242" s="82">
        <v>193</v>
      </c>
      <c r="N242" s="79" t="s">
        <v>674</v>
      </c>
      <c r="O242" s="85">
        <f>R19369071</f>
        <v>0</v>
      </c>
      <c r="P242" s="85">
        <f>R19369072</f>
        <v>0</v>
      </c>
      <c r="Q242" s="85">
        <f>R19369073</f>
        <v>0</v>
      </c>
      <c r="R242" s="86">
        <v>0</v>
      </c>
    </row>
    <row r="243" spans="1:18" ht="12.75">
      <c r="A243" s="83">
        <f>IdentIco</f>
        <v>0</v>
      </c>
      <c r="B243" s="84" t="str">
        <f>IdentDICO</f>
        <v>00</v>
      </c>
      <c r="C243" s="82">
        <f>wshIdentNazov</f>
        <v>0</v>
      </c>
      <c r="D243" s="82">
        <f>IdentOkresKod</f>
        <v>0</v>
      </c>
      <c r="E243" s="82" t="str">
        <f>IdentCertIFS</f>
        <v>N</v>
      </c>
      <c r="F243" s="82" t="str">
        <f>IdentCertBRC</f>
        <v>N</v>
      </c>
      <c r="G243" s="82">
        <f>IdentCertINE</f>
        <v>0</v>
      </c>
      <c r="H243" s="82">
        <f>IdentZostavil</f>
        <v>0</v>
      </c>
      <c r="I243" s="82">
        <f>IdentKontakt</f>
        <v>0</v>
      </c>
      <c r="J243" s="82">
        <f>IdentPotrKod</f>
        <v>0</v>
      </c>
      <c r="K243" s="82">
        <f>IdentUct</f>
        <v>0</v>
      </c>
      <c r="M243" s="82">
        <v>193</v>
      </c>
      <c r="N243" s="79" t="s">
        <v>675</v>
      </c>
      <c r="O243" s="85">
        <f>R19369081</f>
        <v>0</v>
      </c>
      <c r="P243" s="85">
        <f>R19369082</f>
        <v>0</v>
      </c>
      <c r="Q243" s="85">
        <f>R19369083</f>
        <v>0</v>
      </c>
      <c r="R243" s="86">
        <v>0</v>
      </c>
    </row>
    <row r="244" spans="1:18" ht="12.75">
      <c r="A244" s="83">
        <f>IdentIco</f>
        <v>0</v>
      </c>
      <c r="B244" s="84" t="str">
        <f>IdentDICO</f>
        <v>00</v>
      </c>
      <c r="C244" s="82">
        <f>wshIdentNazov</f>
        <v>0</v>
      </c>
      <c r="D244" s="82">
        <f>IdentOkresKod</f>
        <v>0</v>
      </c>
      <c r="E244" s="82" t="str">
        <f>IdentCertIFS</f>
        <v>N</v>
      </c>
      <c r="F244" s="82" t="str">
        <f>IdentCertBRC</f>
        <v>N</v>
      </c>
      <c r="G244" s="82">
        <f>IdentCertINE</f>
        <v>0</v>
      </c>
      <c r="H244" s="82">
        <f>IdentZostavil</f>
        <v>0</v>
      </c>
      <c r="I244" s="82">
        <f>IdentKontakt</f>
        <v>0</v>
      </c>
      <c r="J244" s="82">
        <f>IdentPotrKod</f>
        <v>0</v>
      </c>
      <c r="K244" s="82">
        <f>IdentUct</f>
        <v>0</v>
      </c>
      <c r="M244" s="82">
        <v>193</v>
      </c>
      <c r="N244" s="79" t="s">
        <v>676</v>
      </c>
      <c r="O244" s="85">
        <f>R19369091</f>
        <v>0</v>
      </c>
      <c r="P244" s="85">
        <f>R19369092</f>
        <v>0</v>
      </c>
      <c r="Q244" s="85">
        <f>R19369093</f>
        <v>0</v>
      </c>
      <c r="R244" s="86">
        <v>0</v>
      </c>
    </row>
    <row r="245" spans="1:18" ht="12.75">
      <c r="A245" s="83">
        <f>IdentIco</f>
        <v>0</v>
      </c>
      <c r="B245" s="84" t="str">
        <f>IdentDICO</f>
        <v>00</v>
      </c>
      <c r="C245" s="82">
        <f>wshIdentNazov</f>
        <v>0</v>
      </c>
      <c r="D245" s="82">
        <f>IdentOkresKod</f>
        <v>0</v>
      </c>
      <c r="E245" s="82" t="str">
        <f>IdentCertIFS</f>
        <v>N</v>
      </c>
      <c r="F245" s="82" t="str">
        <f>IdentCertBRC</f>
        <v>N</v>
      </c>
      <c r="G245" s="82">
        <f>IdentCertINE</f>
        <v>0</v>
      </c>
      <c r="H245" s="82">
        <f>IdentZostavil</f>
        <v>0</v>
      </c>
      <c r="I245" s="82">
        <f>IdentKontakt</f>
        <v>0</v>
      </c>
      <c r="J245" s="82">
        <f>IdentPotrKod</f>
        <v>0</v>
      </c>
      <c r="K245" s="82">
        <f>IdentUct</f>
        <v>0</v>
      </c>
      <c r="M245" s="82">
        <v>193</v>
      </c>
      <c r="N245" s="79" t="s">
        <v>677</v>
      </c>
      <c r="O245" s="85">
        <f>R19369101</f>
        <v>0</v>
      </c>
      <c r="P245" s="85">
        <f>R19369102</f>
        <v>0</v>
      </c>
      <c r="Q245" s="85">
        <f>R19369103</f>
        <v>0</v>
      </c>
      <c r="R245" s="86">
        <v>0</v>
      </c>
    </row>
    <row r="246" spans="1:18" ht="12.75">
      <c r="A246" s="83">
        <f>IdentIco</f>
        <v>0</v>
      </c>
      <c r="B246" s="84" t="str">
        <f>IdentDICO</f>
        <v>00</v>
      </c>
      <c r="C246" s="82">
        <f>wshIdentNazov</f>
        <v>0</v>
      </c>
      <c r="D246" s="82">
        <f>IdentOkresKod</f>
        <v>0</v>
      </c>
      <c r="E246" s="82" t="str">
        <f>IdentCertIFS</f>
        <v>N</v>
      </c>
      <c r="F246" s="82" t="str">
        <f>IdentCertBRC</f>
        <v>N</v>
      </c>
      <c r="G246" s="82">
        <f>IdentCertINE</f>
        <v>0</v>
      </c>
      <c r="H246" s="82">
        <f>IdentZostavil</f>
        <v>0</v>
      </c>
      <c r="I246" s="82">
        <f>IdentKontakt</f>
        <v>0</v>
      </c>
      <c r="J246" s="82">
        <f>IdentPotrKod</f>
        <v>0</v>
      </c>
      <c r="K246" s="82">
        <f>IdentUct</f>
        <v>0</v>
      </c>
      <c r="M246" s="82">
        <v>193</v>
      </c>
      <c r="N246" s="79" t="s">
        <v>678</v>
      </c>
      <c r="O246" s="85">
        <f>R19369151</f>
        <v>0</v>
      </c>
      <c r="P246" s="85">
        <f>R19369152</f>
        <v>0</v>
      </c>
      <c r="Q246" s="85">
        <f>R19369153</f>
        <v>0</v>
      </c>
      <c r="R246" s="86">
        <v>0</v>
      </c>
    </row>
    <row r="247" spans="1:18" ht="12.75">
      <c r="A247" s="83">
        <f>IdentIco</f>
        <v>0</v>
      </c>
      <c r="B247" s="84" t="str">
        <f>IdentDICO</f>
        <v>00</v>
      </c>
      <c r="C247" s="82">
        <f>wshIdentNazov</f>
        <v>0</v>
      </c>
      <c r="D247" s="82">
        <f>IdentOkresKod</f>
        <v>0</v>
      </c>
      <c r="E247" s="82" t="str">
        <f>IdentCertIFS</f>
        <v>N</v>
      </c>
      <c r="F247" s="82" t="str">
        <f>IdentCertBRC</f>
        <v>N</v>
      </c>
      <c r="G247" s="82">
        <f>IdentCertINE</f>
        <v>0</v>
      </c>
      <c r="H247" s="82">
        <f>IdentZostavil</f>
        <v>0</v>
      </c>
      <c r="I247" s="82">
        <f>IdentKontakt</f>
        <v>0</v>
      </c>
      <c r="J247" s="82">
        <f>IdentPotrKod</f>
        <v>0</v>
      </c>
      <c r="K247" s="82">
        <f>IdentUct</f>
        <v>0</v>
      </c>
      <c r="M247" s="82">
        <v>193</v>
      </c>
      <c r="N247" s="79" t="s">
        <v>679</v>
      </c>
      <c r="O247" s="85">
        <f>R19369161</f>
        <v>0</v>
      </c>
      <c r="P247" s="85">
        <f>R19369162</f>
        <v>0</v>
      </c>
      <c r="Q247" s="85">
        <f>R19369163</f>
        <v>0</v>
      </c>
      <c r="R247" s="86">
        <v>0</v>
      </c>
    </row>
    <row r="248" spans="1:18" ht="12.75">
      <c r="A248" s="83">
        <f>IdentIco</f>
        <v>0</v>
      </c>
      <c r="B248" s="84" t="str">
        <f>IdentDICO</f>
        <v>00</v>
      </c>
      <c r="C248" s="82">
        <f>wshIdentNazov</f>
        <v>0</v>
      </c>
      <c r="D248" s="82">
        <f>IdentOkresKod</f>
        <v>0</v>
      </c>
      <c r="E248" s="82" t="str">
        <f>IdentCertIFS</f>
        <v>N</v>
      </c>
      <c r="F248" s="82" t="str">
        <f>IdentCertBRC</f>
        <v>N</v>
      </c>
      <c r="G248" s="82">
        <f>IdentCertINE</f>
        <v>0</v>
      </c>
      <c r="H248" s="82">
        <f>IdentZostavil</f>
        <v>0</v>
      </c>
      <c r="I248" s="82">
        <f>IdentKontakt</f>
        <v>0</v>
      </c>
      <c r="J248" s="82">
        <f>IdentPotrKod</f>
        <v>0</v>
      </c>
      <c r="K248" s="82">
        <f>IdentUct</f>
        <v>0</v>
      </c>
      <c r="M248" s="82">
        <v>193</v>
      </c>
      <c r="N248" s="79" t="s">
        <v>680</v>
      </c>
      <c r="O248" s="85">
        <f>R19369171</f>
        <v>0</v>
      </c>
      <c r="P248" s="85">
        <f>R19369172</f>
        <v>0</v>
      </c>
      <c r="Q248" s="85">
        <f>R19369173</f>
        <v>0</v>
      </c>
      <c r="R248" s="86">
        <v>0</v>
      </c>
    </row>
    <row r="249" spans="1:18" ht="12.75">
      <c r="A249" s="83">
        <f>IdentIco</f>
        <v>0</v>
      </c>
      <c r="B249" s="84" t="str">
        <f>IdentDICO</f>
        <v>00</v>
      </c>
      <c r="C249" s="82">
        <f>wshIdentNazov</f>
        <v>0</v>
      </c>
      <c r="D249" s="82">
        <f>IdentOkresKod</f>
        <v>0</v>
      </c>
      <c r="E249" s="82" t="str">
        <f>IdentCertIFS</f>
        <v>N</v>
      </c>
      <c r="F249" s="82" t="str">
        <f>IdentCertBRC</f>
        <v>N</v>
      </c>
      <c r="G249" s="82">
        <f>IdentCertINE</f>
        <v>0</v>
      </c>
      <c r="H249" s="82">
        <f>IdentZostavil</f>
        <v>0</v>
      </c>
      <c r="I249" s="82">
        <f>IdentKontakt</f>
        <v>0</v>
      </c>
      <c r="J249" s="82">
        <f>IdentPotrKod</f>
        <v>0</v>
      </c>
      <c r="K249" s="82">
        <f>IdentUct</f>
        <v>0</v>
      </c>
      <c r="M249" s="82">
        <v>193</v>
      </c>
      <c r="N249" s="79" t="s">
        <v>681</v>
      </c>
      <c r="O249" s="85">
        <f>R19369191</f>
        <v>0</v>
      </c>
      <c r="P249" s="85">
        <f>R19369192</f>
        <v>0</v>
      </c>
      <c r="Q249" s="85">
        <f>R19369193</f>
        <v>0</v>
      </c>
      <c r="R249" s="86">
        <v>0</v>
      </c>
    </row>
    <row r="250" spans="1:18" ht="12.75">
      <c r="A250" s="83">
        <f>IdentIco</f>
        <v>0</v>
      </c>
      <c r="B250" s="84" t="str">
        <f>IdentDICO</f>
        <v>00</v>
      </c>
      <c r="C250" s="82">
        <f>wshIdentNazov</f>
        <v>0</v>
      </c>
      <c r="D250" s="82">
        <f>IdentOkresKod</f>
        <v>0</v>
      </c>
      <c r="E250" s="82" t="str">
        <f>IdentCertIFS</f>
        <v>N</v>
      </c>
      <c r="F250" s="82" t="str">
        <f>IdentCertBRC</f>
        <v>N</v>
      </c>
      <c r="G250" s="82">
        <f>IdentCertINE</f>
        <v>0</v>
      </c>
      <c r="H250" s="82">
        <f>IdentZostavil</f>
        <v>0</v>
      </c>
      <c r="I250" s="82">
        <f>IdentKontakt</f>
        <v>0</v>
      </c>
      <c r="J250" s="82">
        <f>IdentPotrKod</f>
        <v>0</v>
      </c>
      <c r="K250" s="82">
        <f>IdentUct</f>
        <v>0</v>
      </c>
      <c r="M250" s="82">
        <v>193</v>
      </c>
      <c r="N250" s="79" t="s">
        <v>682</v>
      </c>
      <c r="O250" s="85">
        <f>R19369201</f>
        <v>0</v>
      </c>
      <c r="P250" s="85">
        <f>R19369202</f>
        <v>0</v>
      </c>
      <c r="Q250" s="85">
        <f>R19369203</f>
        <v>0</v>
      </c>
      <c r="R250" s="86">
        <v>0</v>
      </c>
    </row>
    <row r="251" spans="1:18" ht="12.75">
      <c r="A251" s="83">
        <f>IdentIco</f>
        <v>0</v>
      </c>
      <c r="B251" s="84" t="str">
        <f>IdentDICO</f>
        <v>00</v>
      </c>
      <c r="C251" s="82">
        <f>wshIdentNazov</f>
        <v>0</v>
      </c>
      <c r="D251" s="82">
        <f>IdentOkresKod</f>
        <v>0</v>
      </c>
      <c r="E251" s="82" t="str">
        <f>IdentCertIFS</f>
        <v>N</v>
      </c>
      <c r="F251" s="82" t="str">
        <f>IdentCertBRC</f>
        <v>N</v>
      </c>
      <c r="G251" s="82">
        <f>IdentCertINE</f>
        <v>0</v>
      </c>
      <c r="H251" s="82">
        <f>IdentZostavil</f>
        <v>0</v>
      </c>
      <c r="I251" s="82">
        <f>IdentKontakt</f>
        <v>0</v>
      </c>
      <c r="J251" s="82">
        <f>IdentPotrKod</f>
        <v>0</v>
      </c>
      <c r="K251" s="82">
        <f>IdentUct</f>
        <v>0</v>
      </c>
      <c r="M251" s="82">
        <v>193</v>
      </c>
      <c r="N251" s="79" t="s">
        <v>683</v>
      </c>
      <c r="O251" s="85">
        <f>R19369211</f>
        <v>0</v>
      </c>
      <c r="P251" s="85">
        <f>R19369212</f>
        <v>0</v>
      </c>
      <c r="Q251" s="85">
        <f>R19369213</f>
        <v>0</v>
      </c>
      <c r="R251" s="86">
        <v>0</v>
      </c>
    </row>
    <row r="252" spans="1:18" ht="12.75">
      <c r="A252" s="83">
        <f>IdentIco</f>
        <v>0</v>
      </c>
      <c r="B252" s="84" t="str">
        <f>IdentDICO</f>
        <v>00</v>
      </c>
      <c r="C252" s="82">
        <f>wshIdentNazov</f>
        <v>0</v>
      </c>
      <c r="D252" s="82">
        <f>IdentOkresKod</f>
        <v>0</v>
      </c>
      <c r="E252" s="82" t="str">
        <f>IdentCertIFS</f>
        <v>N</v>
      </c>
      <c r="F252" s="82" t="str">
        <f>IdentCertBRC</f>
        <v>N</v>
      </c>
      <c r="G252" s="82">
        <f>IdentCertINE</f>
        <v>0</v>
      </c>
      <c r="H252" s="82">
        <f>IdentZostavil</f>
        <v>0</v>
      </c>
      <c r="I252" s="82">
        <f>IdentKontakt</f>
        <v>0</v>
      </c>
      <c r="J252" s="82">
        <f>IdentPotrKod</f>
        <v>0</v>
      </c>
      <c r="K252" s="82">
        <f>IdentUct</f>
        <v>0</v>
      </c>
      <c r="M252" s="82">
        <v>193</v>
      </c>
      <c r="N252" s="79" t="s">
        <v>684</v>
      </c>
      <c r="O252" s="85">
        <f>R19369221</f>
        <v>0</v>
      </c>
      <c r="P252" s="85">
        <f>R19369222</f>
        <v>0</v>
      </c>
      <c r="Q252" s="85">
        <f>R19369223</f>
        <v>0</v>
      </c>
      <c r="R252" s="86">
        <v>0</v>
      </c>
    </row>
    <row r="253" spans="1:18" ht="12.75">
      <c r="A253" s="83">
        <f>IdentIco</f>
        <v>0</v>
      </c>
      <c r="B253" s="84" t="str">
        <f>IdentDICO</f>
        <v>00</v>
      </c>
      <c r="C253" s="82">
        <f>wshIdentNazov</f>
        <v>0</v>
      </c>
      <c r="D253" s="82">
        <f>IdentOkresKod</f>
        <v>0</v>
      </c>
      <c r="E253" s="82" t="str">
        <f>IdentCertIFS</f>
        <v>N</v>
      </c>
      <c r="F253" s="82" t="str">
        <f>IdentCertBRC</f>
        <v>N</v>
      </c>
      <c r="G253" s="82">
        <f>IdentCertINE</f>
        <v>0</v>
      </c>
      <c r="H253" s="82">
        <f>IdentZostavil</f>
        <v>0</v>
      </c>
      <c r="I253" s="82">
        <f>IdentKontakt</f>
        <v>0</v>
      </c>
      <c r="J253" s="82">
        <f>IdentPotrKod</f>
        <v>0</v>
      </c>
      <c r="K253" s="82">
        <f>IdentUct</f>
        <v>0</v>
      </c>
      <c r="M253" s="82">
        <v>193</v>
      </c>
      <c r="N253" s="79" t="s">
        <v>685</v>
      </c>
      <c r="O253" s="85">
        <f>R19369241</f>
        <v>0</v>
      </c>
      <c r="P253" s="85">
        <f>R19369242</f>
        <v>0</v>
      </c>
      <c r="Q253" s="85">
        <f>R19369243</f>
        <v>0</v>
      </c>
      <c r="R253" s="86">
        <v>0</v>
      </c>
    </row>
    <row r="254" spans="1:18" ht="12.75">
      <c r="A254" s="83">
        <f>IdentIco</f>
        <v>0</v>
      </c>
      <c r="B254" s="84" t="str">
        <f>IdentDICO</f>
        <v>00</v>
      </c>
      <c r="C254" s="82">
        <f>wshIdentNazov</f>
        <v>0</v>
      </c>
      <c r="D254" s="82">
        <f>IdentOkresKod</f>
        <v>0</v>
      </c>
      <c r="E254" s="82" t="str">
        <f>IdentCertIFS</f>
        <v>N</v>
      </c>
      <c r="F254" s="82" t="str">
        <f>IdentCertBRC</f>
        <v>N</v>
      </c>
      <c r="G254" s="82">
        <f>IdentCertINE</f>
        <v>0</v>
      </c>
      <c r="H254" s="82">
        <f>IdentZostavil</f>
        <v>0</v>
      </c>
      <c r="I254" s="82">
        <f>IdentKontakt</f>
        <v>0</v>
      </c>
      <c r="J254" s="82">
        <f>IdentPotrKod</f>
        <v>0</v>
      </c>
      <c r="K254" s="82">
        <f>IdentUct</f>
        <v>0</v>
      </c>
      <c r="M254" s="82">
        <v>193</v>
      </c>
      <c r="N254" s="79" t="s">
        <v>686</v>
      </c>
      <c r="O254" s="85">
        <f>R19369251</f>
        <v>0</v>
      </c>
      <c r="P254" s="85">
        <f>R19369252</f>
        <v>0</v>
      </c>
      <c r="Q254" s="85">
        <f>R19369253</f>
        <v>0</v>
      </c>
      <c r="R254" s="86">
        <v>0</v>
      </c>
    </row>
    <row r="255" spans="1:18" ht="12.75">
      <c r="A255" s="83">
        <f>IdentIco</f>
        <v>0</v>
      </c>
      <c r="B255" s="84" t="str">
        <f>IdentDICO</f>
        <v>00</v>
      </c>
      <c r="C255" s="82">
        <f>wshIdentNazov</f>
        <v>0</v>
      </c>
      <c r="D255" s="82">
        <f>IdentOkresKod</f>
        <v>0</v>
      </c>
      <c r="E255" s="82" t="str">
        <f>IdentCertIFS</f>
        <v>N</v>
      </c>
      <c r="F255" s="82" t="str">
        <f>IdentCertBRC</f>
        <v>N</v>
      </c>
      <c r="G255" s="82">
        <f>IdentCertINE</f>
        <v>0</v>
      </c>
      <c r="H255" s="82">
        <f>IdentZostavil</f>
        <v>0</v>
      </c>
      <c r="I255" s="82">
        <f>IdentKontakt</f>
        <v>0</v>
      </c>
      <c r="J255" s="82">
        <f>IdentPotrKod</f>
        <v>0</v>
      </c>
      <c r="K255" s="82">
        <f>IdentUct</f>
        <v>0</v>
      </c>
      <c r="M255" s="82">
        <v>193</v>
      </c>
      <c r="N255" s="79" t="s">
        <v>687</v>
      </c>
      <c r="O255" s="85">
        <f>R19369261</f>
        <v>0</v>
      </c>
      <c r="P255" s="85">
        <f>R19369262</f>
        <v>0</v>
      </c>
      <c r="Q255" s="85">
        <f>R19369263</f>
        <v>0</v>
      </c>
      <c r="R255" s="86">
        <v>0</v>
      </c>
    </row>
    <row r="256" spans="1:18" ht="12.75">
      <c r="A256" s="83">
        <f>IdentIco</f>
        <v>0</v>
      </c>
      <c r="B256" s="84" t="str">
        <f>IdentDICO</f>
        <v>00</v>
      </c>
      <c r="C256" s="82">
        <f>wshIdentNazov</f>
        <v>0</v>
      </c>
      <c r="D256" s="82">
        <f>IdentOkresKod</f>
        <v>0</v>
      </c>
      <c r="E256" s="82" t="str">
        <f>IdentCertIFS</f>
        <v>N</v>
      </c>
      <c r="F256" s="82" t="str">
        <f>IdentCertBRC</f>
        <v>N</v>
      </c>
      <c r="G256" s="82">
        <f>IdentCertINE</f>
        <v>0</v>
      </c>
      <c r="H256" s="82">
        <f>IdentZostavil</f>
        <v>0</v>
      </c>
      <c r="I256" s="82">
        <f>IdentKontakt</f>
        <v>0</v>
      </c>
      <c r="J256" s="82">
        <f>IdentPotrKod</f>
        <v>0</v>
      </c>
      <c r="K256" s="82">
        <f>IdentUct</f>
        <v>0</v>
      </c>
      <c r="M256" s="82">
        <v>193</v>
      </c>
      <c r="N256" s="79" t="s">
        <v>688</v>
      </c>
      <c r="O256" s="85">
        <f>R19369271</f>
        <v>0</v>
      </c>
      <c r="P256" s="85">
        <f>R19369272</f>
        <v>0</v>
      </c>
      <c r="Q256" s="85">
        <f>R19369273</f>
        <v>0</v>
      </c>
      <c r="R256" s="86">
        <v>0</v>
      </c>
    </row>
    <row r="257" spans="1:18" ht="12.75">
      <c r="A257" s="83">
        <f>IdentIco</f>
        <v>0</v>
      </c>
      <c r="B257" s="84" t="str">
        <f>IdentDICO</f>
        <v>00</v>
      </c>
      <c r="C257" s="82">
        <f>wshIdentNazov</f>
        <v>0</v>
      </c>
      <c r="D257" s="82">
        <f>IdentOkresKod</f>
        <v>0</v>
      </c>
      <c r="E257" s="82" t="str">
        <f>IdentCertIFS</f>
        <v>N</v>
      </c>
      <c r="F257" s="82" t="str">
        <f>IdentCertBRC</f>
        <v>N</v>
      </c>
      <c r="G257" s="82">
        <f>IdentCertINE</f>
        <v>0</v>
      </c>
      <c r="H257" s="82">
        <f>IdentZostavil</f>
        <v>0</v>
      </c>
      <c r="I257" s="82">
        <f>IdentKontakt</f>
        <v>0</v>
      </c>
      <c r="J257" s="82">
        <f>IdentPotrKod</f>
        <v>0</v>
      </c>
      <c r="K257" s="82">
        <f>IdentUct</f>
        <v>0</v>
      </c>
      <c r="M257" s="82">
        <v>193</v>
      </c>
      <c r="N257" s="79" t="s">
        <v>689</v>
      </c>
      <c r="O257" s="85">
        <f>R19369281</f>
        <v>0</v>
      </c>
      <c r="P257" s="85">
        <f>R19369282</f>
        <v>0</v>
      </c>
      <c r="Q257" s="85">
        <f>R19369283</f>
        <v>0</v>
      </c>
      <c r="R257" s="86">
        <v>0</v>
      </c>
    </row>
    <row r="258" spans="1:18" ht="12.75">
      <c r="A258" s="83">
        <f>IdentIco</f>
        <v>0</v>
      </c>
      <c r="B258" s="84" t="str">
        <f>IdentDICO</f>
        <v>00</v>
      </c>
      <c r="C258" s="82">
        <f>wshIdentNazov</f>
        <v>0</v>
      </c>
      <c r="D258" s="82">
        <f>IdentOkresKod</f>
        <v>0</v>
      </c>
      <c r="E258" s="82" t="str">
        <f>IdentCertIFS</f>
        <v>N</v>
      </c>
      <c r="F258" s="82" t="str">
        <f>IdentCertBRC</f>
        <v>N</v>
      </c>
      <c r="G258" s="82">
        <f>IdentCertINE</f>
        <v>0</v>
      </c>
      <c r="H258" s="82">
        <f>IdentZostavil</f>
        <v>0</v>
      </c>
      <c r="I258" s="82">
        <f>IdentKontakt</f>
        <v>0</v>
      </c>
      <c r="J258" s="82">
        <f>IdentPotrKod</f>
        <v>0</v>
      </c>
      <c r="K258" s="82">
        <f>IdentUct</f>
        <v>0</v>
      </c>
      <c r="M258" s="82">
        <v>193</v>
      </c>
      <c r="N258" s="79" t="s">
        <v>690</v>
      </c>
      <c r="O258" s="85">
        <f>R19369301</f>
        <v>0</v>
      </c>
      <c r="P258" s="85">
        <f>R19369302</f>
        <v>0</v>
      </c>
      <c r="Q258" s="85">
        <f>R19369303</f>
        <v>0</v>
      </c>
      <c r="R258" s="86">
        <v>0</v>
      </c>
    </row>
    <row r="259" spans="1:18" ht="12.75">
      <c r="A259" s="83">
        <f>IdentIco</f>
        <v>0</v>
      </c>
      <c r="B259" s="84" t="str">
        <f>IdentDICO</f>
        <v>00</v>
      </c>
      <c r="C259" s="82">
        <f>wshIdentNazov</f>
        <v>0</v>
      </c>
      <c r="D259" s="82">
        <f>IdentOkresKod</f>
        <v>0</v>
      </c>
      <c r="E259" s="82" t="str">
        <f>IdentCertIFS</f>
        <v>N</v>
      </c>
      <c r="F259" s="82" t="str">
        <f>IdentCertBRC</f>
        <v>N</v>
      </c>
      <c r="G259" s="82">
        <f>IdentCertINE</f>
        <v>0</v>
      </c>
      <c r="H259" s="82">
        <f>IdentZostavil</f>
        <v>0</v>
      </c>
      <c r="I259" s="82">
        <f>IdentKontakt</f>
        <v>0</v>
      </c>
      <c r="J259" s="82">
        <f>IdentPotrKod</f>
        <v>0</v>
      </c>
      <c r="K259" s="82">
        <f>IdentUct</f>
        <v>0</v>
      </c>
      <c r="M259" s="82">
        <v>193</v>
      </c>
      <c r="N259" s="79" t="s">
        <v>691</v>
      </c>
      <c r="O259" s="85">
        <f>R19369311</f>
        <v>0</v>
      </c>
      <c r="P259" s="85">
        <f>R19369312</f>
        <v>0</v>
      </c>
      <c r="Q259" s="85">
        <f>R19369313</f>
        <v>0</v>
      </c>
      <c r="R259" s="86">
        <v>0</v>
      </c>
    </row>
    <row r="260" spans="1:18" ht="12.75">
      <c r="A260" s="83">
        <f>IdentIco</f>
        <v>0</v>
      </c>
      <c r="B260" s="84" t="str">
        <f>IdentDICO</f>
        <v>00</v>
      </c>
      <c r="C260" s="82">
        <f>wshIdentNazov</f>
        <v>0</v>
      </c>
      <c r="D260" s="82">
        <f>IdentOkresKod</f>
        <v>0</v>
      </c>
      <c r="E260" s="82" t="str">
        <f>IdentCertIFS</f>
        <v>N</v>
      </c>
      <c r="F260" s="82" t="str">
        <f>IdentCertBRC</f>
        <v>N</v>
      </c>
      <c r="G260" s="82">
        <f>IdentCertINE</f>
        <v>0</v>
      </c>
      <c r="H260" s="82">
        <f>IdentZostavil</f>
        <v>0</v>
      </c>
      <c r="I260" s="82">
        <f>IdentKontakt</f>
        <v>0</v>
      </c>
      <c r="J260" s="82">
        <f>IdentPotrKod</f>
        <v>0</v>
      </c>
      <c r="K260" s="82">
        <f>IdentUct</f>
        <v>0</v>
      </c>
      <c r="M260" s="82">
        <v>193</v>
      </c>
      <c r="N260" s="79" t="s">
        <v>692</v>
      </c>
      <c r="O260" s="85">
        <f>R19369321</f>
        <v>0</v>
      </c>
      <c r="P260" s="85">
        <f>R19369322</f>
        <v>0</v>
      </c>
      <c r="Q260" s="85">
        <f>R19369323</f>
        <v>0</v>
      </c>
      <c r="R260" s="86">
        <v>0</v>
      </c>
    </row>
    <row r="261" spans="1:18" ht="12.75">
      <c r="A261" s="83">
        <f>IdentIco</f>
        <v>0</v>
      </c>
      <c r="B261" s="84" t="str">
        <f>IdentDICO</f>
        <v>00</v>
      </c>
      <c r="C261" s="82">
        <f>wshIdentNazov</f>
        <v>0</v>
      </c>
      <c r="D261" s="82">
        <f>IdentOkresKod</f>
        <v>0</v>
      </c>
      <c r="E261" s="82" t="str">
        <f>IdentCertIFS</f>
        <v>N</v>
      </c>
      <c r="F261" s="82" t="str">
        <f>IdentCertBRC</f>
        <v>N</v>
      </c>
      <c r="G261" s="82">
        <f>IdentCertINE</f>
        <v>0</v>
      </c>
      <c r="H261" s="82">
        <f>IdentZostavil</f>
        <v>0</v>
      </c>
      <c r="I261" s="82">
        <f>IdentKontakt</f>
        <v>0</v>
      </c>
      <c r="J261" s="82">
        <f>IdentPotrKod</f>
        <v>0</v>
      </c>
      <c r="K261" s="82">
        <f>IdentUct</f>
        <v>0</v>
      </c>
      <c r="M261" s="82">
        <v>193</v>
      </c>
      <c r="N261" s="79" t="s">
        <v>693</v>
      </c>
      <c r="O261" s="85">
        <f>R19369331</f>
        <v>0</v>
      </c>
      <c r="P261" s="85">
        <f>R19369332</f>
        <v>0</v>
      </c>
      <c r="Q261" s="85">
        <f>R19369333</f>
        <v>0</v>
      </c>
      <c r="R261" s="86">
        <v>0</v>
      </c>
    </row>
    <row r="262" spans="1:18" ht="12.75">
      <c r="A262" s="83">
        <f>IdentIco</f>
        <v>0</v>
      </c>
      <c r="B262" s="84" t="str">
        <f>IdentDICO</f>
        <v>00</v>
      </c>
      <c r="C262" s="82">
        <f>wshIdentNazov</f>
        <v>0</v>
      </c>
      <c r="D262" s="82">
        <f>IdentOkresKod</f>
        <v>0</v>
      </c>
      <c r="E262" s="82" t="str">
        <f>IdentCertIFS</f>
        <v>N</v>
      </c>
      <c r="F262" s="82" t="str">
        <f>IdentCertBRC</f>
        <v>N</v>
      </c>
      <c r="G262" s="82">
        <f>IdentCertINE</f>
        <v>0</v>
      </c>
      <c r="H262" s="82">
        <f>IdentZostavil</f>
        <v>0</v>
      </c>
      <c r="I262" s="82">
        <f>IdentKontakt</f>
        <v>0</v>
      </c>
      <c r="J262" s="82">
        <f>IdentPotrKod</f>
        <v>0</v>
      </c>
      <c r="K262" s="82">
        <f>IdentUct</f>
        <v>0</v>
      </c>
      <c r="M262" s="82">
        <v>193</v>
      </c>
      <c r="N262" s="79" t="s">
        <v>694</v>
      </c>
      <c r="O262" s="85">
        <f>R19369341</f>
        <v>0</v>
      </c>
      <c r="P262" s="85">
        <f>R19369342</f>
        <v>0</v>
      </c>
      <c r="Q262" s="85">
        <f>R19369343</f>
        <v>0</v>
      </c>
      <c r="R262" s="86">
        <v>0</v>
      </c>
    </row>
    <row r="263" spans="1:18" ht="12.75">
      <c r="A263" s="83">
        <f>IdentIco</f>
        <v>0</v>
      </c>
      <c r="B263" s="84" t="str">
        <f>IdentDICO</f>
        <v>00</v>
      </c>
      <c r="C263" s="82">
        <f>wshIdentNazov</f>
        <v>0</v>
      </c>
      <c r="D263" s="82">
        <f>IdentOkresKod</f>
        <v>0</v>
      </c>
      <c r="E263" s="82" t="str">
        <f>IdentCertIFS</f>
        <v>N</v>
      </c>
      <c r="F263" s="82" t="str">
        <f>IdentCertBRC</f>
        <v>N</v>
      </c>
      <c r="G263" s="82">
        <f>IdentCertINE</f>
        <v>0</v>
      </c>
      <c r="H263" s="82">
        <f>IdentZostavil</f>
        <v>0</v>
      </c>
      <c r="I263" s="82">
        <f>IdentKontakt</f>
        <v>0</v>
      </c>
      <c r="J263" s="82">
        <f>IdentPotrKod</f>
        <v>0</v>
      </c>
      <c r="K263" s="82">
        <f>IdentUct</f>
        <v>0</v>
      </c>
      <c r="M263" s="82">
        <v>193</v>
      </c>
      <c r="N263" s="79" t="s">
        <v>695</v>
      </c>
      <c r="O263" s="85">
        <f>R19369351</f>
        <v>0</v>
      </c>
      <c r="P263" s="85">
        <f>R19369352</f>
        <v>0</v>
      </c>
      <c r="Q263" s="85">
        <f>R19369353</f>
        <v>0</v>
      </c>
      <c r="R263" s="86">
        <v>0</v>
      </c>
    </row>
    <row r="264" spans="1:18" ht="12.75">
      <c r="A264" s="83">
        <f>IdentIco</f>
        <v>0</v>
      </c>
      <c r="B264" s="84" t="str">
        <f>IdentDICO</f>
        <v>00</v>
      </c>
      <c r="C264" s="82">
        <f>wshIdentNazov</f>
        <v>0</v>
      </c>
      <c r="D264" s="82">
        <f>IdentOkresKod</f>
        <v>0</v>
      </c>
      <c r="E264" s="82" t="str">
        <f>IdentCertIFS</f>
        <v>N</v>
      </c>
      <c r="F264" s="82" t="str">
        <f>IdentCertBRC</f>
        <v>N</v>
      </c>
      <c r="G264" s="82">
        <f>IdentCertINE</f>
        <v>0</v>
      </c>
      <c r="H264" s="82">
        <f>IdentZostavil</f>
        <v>0</v>
      </c>
      <c r="I264" s="82">
        <f>IdentKontakt</f>
        <v>0</v>
      </c>
      <c r="J264" s="82">
        <f>IdentPotrKod</f>
        <v>0</v>
      </c>
      <c r="K264" s="82">
        <f>IdentUct</f>
        <v>0</v>
      </c>
      <c r="M264" s="82">
        <v>193</v>
      </c>
      <c r="N264" s="79" t="s">
        <v>696</v>
      </c>
      <c r="O264" s="85">
        <f>R19369361</f>
        <v>0</v>
      </c>
      <c r="P264" s="85">
        <f>R19369362</f>
        <v>0</v>
      </c>
      <c r="Q264" s="85">
        <f>R19369363</f>
        <v>0</v>
      </c>
      <c r="R264" s="86">
        <v>0</v>
      </c>
    </row>
    <row r="265" spans="1:18" ht="12.75">
      <c r="A265" s="83">
        <f>IdentIco</f>
        <v>0</v>
      </c>
      <c r="B265" s="84" t="str">
        <f>IdentDICO</f>
        <v>00</v>
      </c>
      <c r="C265" s="82">
        <f>wshIdentNazov</f>
        <v>0</v>
      </c>
      <c r="D265" s="82">
        <f>IdentOkresKod</f>
        <v>0</v>
      </c>
      <c r="E265" s="82" t="str">
        <f>IdentCertIFS</f>
        <v>N</v>
      </c>
      <c r="F265" s="82" t="str">
        <f>IdentCertBRC</f>
        <v>N</v>
      </c>
      <c r="G265" s="82">
        <f>IdentCertINE</f>
        <v>0</v>
      </c>
      <c r="H265" s="82">
        <f>IdentZostavil</f>
        <v>0</v>
      </c>
      <c r="I265" s="82">
        <f>IdentKontakt</f>
        <v>0</v>
      </c>
      <c r="J265" s="82">
        <f>IdentPotrKod</f>
        <v>0</v>
      </c>
      <c r="K265" s="82">
        <f>IdentUct</f>
        <v>0</v>
      </c>
      <c r="M265" s="82">
        <v>193</v>
      </c>
      <c r="N265" s="79" t="s">
        <v>697</v>
      </c>
      <c r="O265" s="85">
        <f>R19369371</f>
        <v>0</v>
      </c>
      <c r="P265" s="85">
        <f>R19369372</f>
        <v>0</v>
      </c>
      <c r="Q265" s="85">
        <f>R19369373</f>
        <v>0</v>
      </c>
      <c r="R265" s="86">
        <v>0</v>
      </c>
    </row>
    <row r="266" spans="1:18" ht="12.75">
      <c r="A266" s="83">
        <f>IdentIco</f>
        <v>0</v>
      </c>
      <c r="B266" s="84" t="str">
        <f>IdentDICO</f>
        <v>00</v>
      </c>
      <c r="C266" s="82">
        <f>wshIdentNazov</f>
        <v>0</v>
      </c>
      <c r="D266" s="82">
        <f>IdentOkresKod</f>
        <v>0</v>
      </c>
      <c r="E266" s="82" t="str">
        <f>IdentCertIFS</f>
        <v>N</v>
      </c>
      <c r="F266" s="82" t="str">
        <f>IdentCertBRC</f>
        <v>N</v>
      </c>
      <c r="G266" s="82">
        <f>IdentCertINE</f>
        <v>0</v>
      </c>
      <c r="H266" s="82">
        <f>IdentZostavil</f>
        <v>0</v>
      </c>
      <c r="I266" s="82">
        <f>IdentKontakt</f>
        <v>0</v>
      </c>
      <c r="J266" s="82">
        <f>IdentPotrKod</f>
        <v>0</v>
      </c>
      <c r="K266" s="82">
        <f>IdentUct</f>
        <v>0</v>
      </c>
      <c r="M266" s="82">
        <v>193</v>
      </c>
      <c r="N266" s="79" t="s">
        <v>698</v>
      </c>
      <c r="O266" s="85">
        <f>R19369381</f>
        <v>0</v>
      </c>
      <c r="P266" s="85">
        <f>R19369382</f>
        <v>0</v>
      </c>
      <c r="Q266" s="85">
        <f>R19369383</f>
        <v>0</v>
      </c>
      <c r="R266" s="86">
        <v>0</v>
      </c>
    </row>
    <row r="267" spans="1:18" ht="12.75">
      <c r="A267" s="83">
        <f>IdentIco</f>
        <v>0</v>
      </c>
      <c r="B267" s="84" t="str">
        <f>IdentDICO</f>
        <v>00</v>
      </c>
      <c r="C267" s="82">
        <f>wshIdentNazov</f>
        <v>0</v>
      </c>
      <c r="D267" s="82">
        <f>IdentOkresKod</f>
        <v>0</v>
      </c>
      <c r="E267" s="82" t="str">
        <f>IdentCertIFS</f>
        <v>N</v>
      </c>
      <c r="F267" s="82" t="str">
        <f>IdentCertBRC</f>
        <v>N</v>
      </c>
      <c r="G267" s="82">
        <f>IdentCertINE</f>
        <v>0</v>
      </c>
      <c r="H267" s="82">
        <f>IdentZostavil</f>
        <v>0</v>
      </c>
      <c r="I267" s="82">
        <f>IdentKontakt</f>
        <v>0</v>
      </c>
      <c r="J267" s="82">
        <f>IdentPotrKod</f>
        <v>0</v>
      </c>
      <c r="K267" s="82">
        <f>IdentUct</f>
        <v>0</v>
      </c>
      <c r="M267" s="82">
        <v>193</v>
      </c>
      <c r="N267" s="79" t="s">
        <v>699</v>
      </c>
      <c r="O267" s="85">
        <f>R19369391</f>
        <v>0</v>
      </c>
      <c r="P267" s="85">
        <f>R19369392</f>
        <v>0</v>
      </c>
      <c r="Q267" s="85">
        <f>R19369393</f>
        <v>0</v>
      </c>
      <c r="R267" s="86">
        <v>0</v>
      </c>
    </row>
    <row r="268" spans="1:18" ht="12.75">
      <c r="A268" s="83">
        <f>IdentIco</f>
        <v>0</v>
      </c>
      <c r="B268" s="84" t="str">
        <f>IdentDICO</f>
        <v>00</v>
      </c>
      <c r="C268" s="82">
        <f>wshIdentNazov</f>
        <v>0</v>
      </c>
      <c r="D268" s="82">
        <f>IdentOkresKod</f>
        <v>0</v>
      </c>
      <c r="E268" s="82" t="str">
        <f>IdentCertIFS</f>
        <v>N</v>
      </c>
      <c r="F268" s="82" t="str">
        <f>IdentCertBRC</f>
        <v>N</v>
      </c>
      <c r="G268" s="82">
        <f>IdentCertINE</f>
        <v>0</v>
      </c>
      <c r="H268" s="82">
        <f>IdentZostavil</f>
        <v>0</v>
      </c>
      <c r="I268" s="82">
        <f>IdentKontakt</f>
        <v>0</v>
      </c>
      <c r="J268" s="82">
        <f>IdentPotrKod</f>
        <v>0</v>
      </c>
      <c r="K268" s="82">
        <f>IdentUct</f>
        <v>0</v>
      </c>
      <c r="M268" s="82">
        <v>193</v>
      </c>
      <c r="N268" s="79" t="s">
        <v>700</v>
      </c>
      <c r="O268" s="85">
        <f>R19369401</f>
        <v>0</v>
      </c>
      <c r="P268" s="85">
        <f>R19369402</f>
        <v>0</v>
      </c>
      <c r="Q268" s="85">
        <f>R19369403</f>
        <v>0</v>
      </c>
      <c r="R268" s="86">
        <v>0</v>
      </c>
    </row>
    <row r="269" spans="1:18" ht="12.75">
      <c r="A269" s="83">
        <f>IdentIco</f>
        <v>0</v>
      </c>
      <c r="B269" s="84" t="str">
        <f>IdentDICO</f>
        <v>00</v>
      </c>
      <c r="C269" s="82">
        <f>wshIdentNazov</f>
        <v>0</v>
      </c>
      <c r="D269" s="82">
        <f>IdentOkresKod</f>
        <v>0</v>
      </c>
      <c r="E269" s="82" t="str">
        <f>IdentCertIFS</f>
        <v>N</v>
      </c>
      <c r="F269" s="82" t="str">
        <f>IdentCertBRC</f>
        <v>N</v>
      </c>
      <c r="G269" s="82">
        <f>IdentCertINE</f>
        <v>0</v>
      </c>
      <c r="H269" s="82">
        <f>IdentZostavil</f>
        <v>0</v>
      </c>
      <c r="I269" s="82">
        <f>IdentKontakt</f>
        <v>0</v>
      </c>
      <c r="J269" s="82">
        <f>IdentPotrKod</f>
        <v>0</v>
      </c>
      <c r="K269" s="82">
        <f>IdentUct</f>
        <v>0</v>
      </c>
      <c r="M269" s="82">
        <v>193</v>
      </c>
      <c r="N269" s="79" t="s">
        <v>701</v>
      </c>
      <c r="O269" s="85">
        <f>R19369411</f>
        <v>0</v>
      </c>
      <c r="P269" s="85">
        <f>R19369412</f>
        <v>0</v>
      </c>
      <c r="Q269" s="85">
        <f>R19369413</f>
        <v>0</v>
      </c>
      <c r="R269" s="86">
        <v>0</v>
      </c>
    </row>
    <row r="270" spans="1:18" ht="12.75">
      <c r="A270" s="83">
        <f>IdentIco</f>
        <v>0</v>
      </c>
      <c r="B270" s="84" t="str">
        <f>IdentDICO</f>
        <v>00</v>
      </c>
      <c r="C270" s="82">
        <f>wshIdentNazov</f>
        <v>0</v>
      </c>
      <c r="D270" s="82">
        <f>IdentOkresKod</f>
        <v>0</v>
      </c>
      <c r="E270" s="82" t="str">
        <f>IdentCertIFS</f>
        <v>N</v>
      </c>
      <c r="F270" s="82" t="str">
        <f>IdentCertBRC</f>
        <v>N</v>
      </c>
      <c r="G270" s="82">
        <f>IdentCertINE</f>
        <v>0</v>
      </c>
      <c r="H270" s="82">
        <f>IdentZostavil</f>
        <v>0</v>
      </c>
      <c r="I270" s="82">
        <f>IdentKontakt</f>
        <v>0</v>
      </c>
      <c r="J270" s="82">
        <f>IdentPotrKod</f>
        <v>0</v>
      </c>
      <c r="K270" s="82">
        <f>IdentUct</f>
        <v>0</v>
      </c>
      <c r="M270" s="82">
        <v>193</v>
      </c>
      <c r="N270" s="79" t="s">
        <v>702</v>
      </c>
      <c r="O270" s="85">
        <f>R19369451</f>
        <v>0</v>
      </c>
      <c r="P270" s="85">
        <f>R19369452</f>
        <v>0</v>
      </c>
      <c r="Q270" s="85">
        <f>R19369453</f>
        <v>0</v>
      </c>
      <c r="R270" s="86">
        <v>0</v>
      </c>
    </row>
    <row r="271" spans="1:18" ht="12.75">
      <c r="A271" s="83">
        <f>IdentIco</f>
        <v>0</v>
      </c>
      <c r="B271" s="84" t="str">
        <f>IdentDICO</f>
        <v>00</v>
      </c>
      <c r="C271" s="82">
        <f>wshIdentNazov</f>
        <v>0</v>
      </c>
      <c r="D271" s="82">
        <f>IdentOkresKod</f>
        <v>0</v>
      </c>
      <c r="E271" s="82" t="str">
        <f>IdentCertIFS</f>
        <v>N</v>
      </c>
      <c r="F271" s="82" t="str">
        <f>IdentCertBRC</f>
        <v>N</v>
      </c>
      <c r="G271" s="82">
        <f>IdentCertINE</f>
        <v>0</v>
      </c>
      <c r="H271" s="82">
        <f>IdentZostavil</f>
        <v>0</v>
      </c>
      <c r="I271" s="82">
        <f>IdentKontakt</f>
        <v>0</v>
      </c>
      <c r="J271" s="82">
        <f>IdentPotrKod</f>
        <v>0</v>
      </c>
      <c r="K271" s="82">
        <f>IdentUct</f>
        <v>0</v>
      </c>
      <c r="M271" s="82">
        <v>193</v>
      </c>
      <c r="N271" s="79" t="s">
        <v>703</v>
      </c>
      <c r="O271" s="85">
        <f>R19369511</f>
        <v>0</v>
      </c>
      <c r="P271" s="85">
        <f>R19369512</f>
        <v>0</v>
      </c>
      <c r="Q271" s="85">
        <f>R19369513</f>
        <v>0</v>
      </c>
      <c r="R271" s="86">
        <v>0</v>
      </c>
    </row>
    <row r="272" spans="1:18" ht="12.75">
      <c r="A272" s="83">
        <f>IdentIco</f>
        <v>0</v>
      </c>
      <c r="B272" s="84" t="str">
        <f>IdentDICO</f>
        <v>00</v>
      </c>
      <c r="C272" s="82">
        <f>wshIdentNazov</f>
        <v>0</v>
      </c>
      <c r="D272" s="82">
        <f>IdentOkresKod</f>
        <v>0</v>
      </c>
      <c r="E272" s="82" t="str">
        <f>IdentCertIFS</f>
        <v>N</v>
      </c>
      <c r="F272" s="82" t="str">
        <f>IdentCertBRC</f>
        <v>N</v>
      </c>
      <c r="G272" s="82">
        <f>IdentCertINE</f>
        <v>0</v>
      </c>
      <c r="H272" s="82">
        <f>IdentZostavil</f>
        <v>0</v>
      </c>
      <c r="I272" s="82">
        <f>IdentKontakt</f>
        <v>0</v>
      </c>
      <c r="J272" s="82">
        <f>IdentPotrKod</f>
        <v>0</v>
      </c>
      <c r="K272" s="82">
        <f>IdentUct</f>
        <v>0</v>
      </c>
      <c r="M272" s="82">
        <v>193</v>
      </c>
      <c r="N272" s="79" t="s">
        <v>704</v>
      </c>
      <c r="O272" s="85">
        <f>R19369531</f>
        <v>0</v>
      </c>
      <c r="P272" s="85">
        <f>R19369532</f>
        <v>0</v>
      </c>
      <c r="Q272" s="85">
        <f>R19369533</f>
        <v>0</v>
      </c>
      <c r="R272" s="86">
        <v>0</v>
      </c>
    </row>
    <row r="273" spans="1:18" ht="12.75">
      <c r="A273" s="83">
        <f>IdentIco</f>
        <v>0</v>
      </c>
      <c r="B273" s="84" t="str">
        <f>IdentDICO</f>
        <v>00</v>
      </c>
      <c r="C273" s="82">
        <f>wshIdentNazov</f>
        <v>0</v>
      </c>
      <c r="D273" s="82">
        <f>IdentOkresKod</f>
        <v>0</v>
      </c>
      <c r="E273" s="82" t="str">
        <f>IdentCertIFS</f>
        <v>N</v>
      </c>
      <c r="F273" s="82" t="str">
        <f>IdentCertBRC</f>
        <v>N</v>
      </c>
      <c r="G273" s="82">
        <f>IdentCertINE</f>
        <v>0</v>
      </c>
      <c r="H273" s="82">
        <f>IdentZostavil</f>
        <v>0</v>
      </c>
      <c r="I273" s="82">
        <f>IdentKontakt</f>
        <v>0</v>
      </c>
      <c r="J273" s="82">
        <f>IdentPotrKod</f>
        <v>0</v>
      </c>
      <c r="K273" s="82">
        <f>IdentUct</f>
        <v>0</v>
      </c>
      <c r="M273" s="82">
        <v>193</v>
      </c>
      <c r="N273" s="79" t="s">
        <v>705</v>
      </c>
      <c r="O273" s="85">
        <f>R19369551</f>
        <v>0</v>
      </c>
      <c r="P273" s="85">
        <f>R19369552</f>
        <v>0</v>
      </c>
      <c r="Q273" s="85">
        <f>R19369553</f>
        <v>0</v>
      </c>
      <c r="R273" s="86">
        <v>0</v>
      </c>
    </row>
    <row r="274" spans="1:18" ht="12.75">
      <c r="A274" s="83">
        <f>IdentIco</f>
        <v>0</v>
      </c>
      <c r="B274" s="84" t="str">
        <f>IdentDICO</f>
        <v>00</v>
      </c>
      <c r="C274" s="82">
        <f>wshIdentNazov</f>
        <v>0</v>
      </c>
      <c r="D274" s="82">
        <f>IdentOkresKod</f>
        <v>0</v>
      </c>
      <c r="E274" s="82" t="str">
        <f>IdentCertIFS</f>
        <v>N</v>
      </c>
      <c r="F274" s="82" t="str">
        <f>IdentCertBRC</f>
        <v>N</v>
      </c>
      <c r="G274" s="82">
        <f>IdentCertINE</f>
        <v>0</v>
      </c>
      <c r="H274" s="82">
        <f>IdentZostavil</f>
        <v>0</v>
      </c>
      <c r="I274" s="82">
        <f>IdentKontakt</f>
        <v>0</v>
      </c>
      <c r="J274" s="82">
        <f>IdentPotrKod</f>
        <v>0</v>
      </c>
      <c r="K274" s="82">
        <f>IdentUct</f>
        <v>0</v>
      </c>
      <c r="M274" s="82">
        <v>193</v>
      </c>
      <c r="N274" s="79" t="s">
        <v>706</v>
      </c>
      <c r="O274" s="85">
        <f>R19369561</f>
        <v>0</v>
      </c>
      <c r="P274" s="85">
        <f>R19369562</f>
        <v>0</v>
      </c>
      <c r="Q274" s="85">
        <f>R19369563</f>
        <v>0</v>
      </c>
      <c r="R274" s="86">
        <v>0</v>
      </c>
    </row>
    <row r="275" spans="1:18" ht="12.75">
      <c r="A275" s="83">
        <f>IdentIco</f>
        <v>0</v>
      </c>
      <c r="B275" s="84" t="str">
        <f>IdentDICO</f>
        <v>00</v>
      </c>
      <c r="C275" s="82">
        <f>wshIdentNazov</f>
        <v>0</v>
      </c>
      <c r="D275" s="82">
        <f>IdentOkresKod</f>
        <v>0</v>
      </c>
      <c r="E275" s="82" t="str">
        <f>IdentCertIFS</f>
        <v>N</v>
      </c>
      <c r="F275" s="82" t="str">
        <f>IdentCertBRC</f>
        <v>N</v>
      </c>
      <c r="G275" s="82">
        <f>IdentCertINE</f>
        <v>0</v>
      </c>
      <c r="H275" s="82">
        <f>IdentZostavil</f>
        <v>0</v>
      </c>
      <c r="I275" s="82">
        <f>IdentKontakt</f>
        <v>0</v>
      </c>
      <c r="J275" s="82">
        <f>IdentPotrKod</f>
        <v>0</v>
      </c>
      <c r="K275" s="82">
        <f>IdentUct</f>
        <v>0</v>
      </c>
      <c r="M275" s="82">
        <v>193</v>
      </c>
      <c r="N275" s="79" t="s">
        <v>707</v>
      </c>
      <c r="O275" s="85">
        <f>R19369571</f>
        <v>0</v>
      </c>
      <c r="P275" s="85">
        <f>R19369572</f>
        <v>0</v>
      </c>
      <c r="Q275" s="85">
        <f>R19369573</f>
        <v>0</v>
      </c>
      <c r="R275" s="86">
        <v>0</v>
      </c>
    </row>
    <row r="276" spans="1:18" ht="12.75">
      <c r="A276" s="83">
        <f>IdentIco</f>
        <v>0</v>
      </c>
      <c r="B276" s="84" t="str">
        <f>IdentDICO</f>
        <v>00</v>
      </c>
      <c r="C276" s="82">
        <f>wshIdentNazov</f>
        <v>0</v>
      </c>
      <c r="D276" s="82">
        <f>IdentOkresKod</f>
        <v>0</v>
      </c>
      <c r="E276" s="82" t="str">
        <f>IdentCertIFS</f>
        <v>N</v>
      </c>
      <c r="F276" s="82" t="str">
        <f>IdentCertBRC</f>
        <v>N</v>
      </c>
      <c r="G276" s="82">
        <f>IdentCertINE</f>
        <v>0</v>
      </c>
      <c r="H276" s="82">
        <f>IdentZostavil</f>
        <v>0</v>
      </c>
      <c r="I276" s="82">
        <f>IdentKontakt</f>
        <v>0</v>
      </c>
      <c r="J276" s="82">
        <f>IdentPotrKod</f>
        <v>0</v>
      </c>
      <c r="K276" s="82">
        <f>IdentUct</f>
        <v>0</v>
      </c>
      <c r="M276" s="82">
        <v>193</v>
      </c>
      <c r="N276" s="79" t="s">
        <v>708</v>
      </c>
      <c r="O276" s="85">
        <f>R19369701</f>
        <v>0</v>
      </c>
      <c r="P276" s="85">
        <f>R19369702</f>
        <v>0</v>
      </c>
      <c r="Q276" s="85">
        <f>R19369703</f>
        <v>0</v>
      </c>
      <c r="R276" s="86">
        <v>0</v>
      </c>
    </row>
    <row r="277" spans="1:18" ht="12.75">
      <c r="A277" s="83">
        <f>IdentIco</f>
        <v>0</v>
      </c>
      <c r="B277" s="84" t="str">
        <f>IdentDICO</f>
        <v>00</v>
      </c>
      <c r="C277" s="82">
        <f>wshIdentNazov</f>
        <v>0</v>
      </c>
      <c r="D277" s="82">
        <f>IdentOkresKod</f>
        <v>0</v>
      </c>
      <c r="E277" s="82" t="str">
        <f>IdentCertIFS</f>
        <v>N</v>
      </c>
      <c r="F277" s="82" t="str">
        <f>IdentCertBRC</f>
        <v>N</v>
      </c>
      <c r="G277" s="82">
        <f>IdentCertINE</f>
        <v>0</v>
      </c>
      <c r="H277" s="82">
        <f>IdentZostavil</f>
        <v>0</v>
      </c>
      <c r="I277" s="82">
        <f>IdentKontakt</f>
        <v>0</v>
      </c>
      <c r="J277" s="82">
        <f>IdentPotrKod</f>
        <v>0</v>
      </c>
      <c r="K277" s="82">
        <f>IdentUct</f>
        <v>0</v>
      </c>
      <c r="M277" s="82">
        <v>193</v>
      </c>
      <c r="N277" s="79" t="s">
        <v>709</v>
      </c>
      <c r="O277" s="85">
        <f>R19369801</f>
        <v>0</v>
      </c>
      <c r="P277" s="85">
        <f>R19369802</f>
        <v>0</v>
      </c>
      <c r="Q277" s="85">
        <f>R19369803</f>
        <v>0</v>
      </c>
      <c r="R277" s="86">
        <v>0</v>
      </c>
    </row>
    <row r="278" spans="1:18" ht="12.75">
      <c r="A278" s="83">
        <f>IdentIco</f>
        <v>0</v>
      </c>
      <c r="B278" s="84" t="str">
        <f>IdentDICO</f>
        <v>00</v>
      </c>
      <c r="C278" s="82">
        <f>wshIdentNazov</f>
        <v>0</v>
      </c>
      <c r="D278" s="82">
        <f>IdentOkresKod</f>
        <v>0</v>
      </c>
      <c r="E278" s="82" t="str">
        <f>IdentCertIFS</f>
        <v>N</v>
      </c>
      <c r="F278" s="82" t="str">
        <f>IdentCertBRC</f>
        <v>N</v>
      </c>
      <c r="G278" s="82">
        <f>IdentCertINE</f>
        <v>0</v>
      </c>
      <c r="H278" s="82">
        <f>IdentZostavil</f>
        <v>0</v>
      </c>
      <c r="I278" s="82">
        <f>IdentKontakt</f>
        <v>0</v>
      </c>
      <c r="J278" s="82">
        <f>IdentPotrKod</f>
        <v>0</v>
      </c>
      <c r="K278" s="82">
        <f>IdentUct</f>
        <v>0</v>
      </c>
      <c r="M278" s="82">
        <v>193</v>
      </c>
      <c r="N278" s="79" t="s">
        <v>712</v>
      </c>
      <c r="O278" s="100">
        <f>R19399991</f>
        <v>0</v>
      </c>
      <c r="P278" s="100">
        <f>R19399992</f>
        <v>0</v>
      </c>
      <c r="Q278" s="100">
        <f>R19399993</f>
        <v>0</v>
      </c>
      <c r="R278" s="86">
        <v>0</v>
      </c>
    </row>
  </sheetData>
  <sheetProtection password="EA52" sheet="1" objects="1" scenarios="1"/>
  <dataValidations count="2">
    <dataValidation type="custom" allowBlank="1" showInputMessage="1" showErrorMessage="1" sqref="O2:P11 O13:P16 O18:P84 O85:R99 O100:P106 O107:R107 O108:O117 Q108:Q117 P110:P113 R110:R113 P117 R117">
      <formula1>O2*1=INT(O2*1)</formula1>
    </dataValidation>
    <dataValidation type="custom" allowBlank="1" showInputMessage="1" showErrorMessage="1" sqref="O118:Q278">
      <formula1>O118*100=INT(O118*100)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
  <dimension ref="A1:C81"/>
  <sheetViews>
    <sheetView zoomScalePageLayoutView="0" workbookViewId="0" topLeftCell="A47">
      <selection activeCell="B2" sqref="B2:B8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37</v>
      </c>
      <c r="B1" s="3" t="s">
        <v>38</v>
      </c>
      <c r="C1" s="3" t="s">
        <v>39</v>
      </c>
    </row>
    <row r="2" spans="1:3" ht="12.75">
      <c r="A2" s="3" t="s">
        <v>363</v>
      </c>
      <c r="B2" s="3">
        <v>101</v>
      </c>
      <c r="C2" s="3" t="s">
        <v>0</v>
      </c>
    </row>
    <row r="3" spans="1:3" ht="12.75">
      <c r="A3" s="3" t="s">
        <v>40</v>
      </c>
      <c r="B3" s="3">
        <v>102</v>
      </c>
      <c r="C3" s="3" t="s">
        <v>0</v>
      </c>
    </row>
    <row r="4" spans="1:3" ht="12.75">
      <c r="A4" s="3" t="s">
        <v>41</v>
      </c>
      <c r="B4" s="3">
        <v>103</v>
      </c>
      <c r="C4" s="3" t="s">
        <v>0</v>
      </c>
    </row>
    <row r="5" spans="1:3" ht="12.75">
      <c r="A5" s="3" t="s">
        <v>42</v>
      </c>
      <c r="B5" s="3">
        <v>104</v>
      </c>
      <c r="C5" s="3" t="s">
        <v>0</v>
      </c>
    </row>
    <row r="6" spans="1:3" ht="12.75">
      <c r="A6" s="3" t="s">
        <v>43</v>
      </c>
      <c r="B6" s="3">
        <v>105</v>
      </c>
      <c r="C6" s="3" t="s">
        <v>0</v>
      </c>
    </row>
    <row r="7" spans="1:3" ht="12.75">
      <c r="A7" s="3" t="s">
        <v>44</v>
      </c>
      <c r="B7" s="3">
        <v>106</v>
      </c>
      <c r="C7" s="3" t="s">
        <v>0</v>
      </c>
    </row>
    <row r="8" spans="1:3" ht="12.75">
      <c r="A8" s="3" t="s">
        <v>45</v>
      </c>
      <c r="B8" s="3">
        <v>107</v>
      </c>
      <c r="C8" s="3" t="s">
        <v>0</v>
      </c>
    </row>
    <row r="9" spans="1:3" ht="12.75">
      <c r="A9" s="3" t="s">
        <v>46</v>
      </c>
      <c r="B9" s="3">
        <v>108</v>
      </c>
      <c r="C9" s="3" t="s">
        <v>0</v>
      </c>
    </row>
    <row r="10" spans="1:3" ht="12.75">
      <c r="A10" s="3" t="s">
        <v>47</v>
      </c>
      <c r="B10" s="3">
        <v>201</v>
      </c>
      <c r="C10" s="3" t="s">
        <v>3</v>
      </c>
    </row>
    <row r="11" spans="1:3" ht="12.75">
      <c r="A11" s="3" t="s">
        <v>48</v>
      </c>
      <c r="B11" s="3">
        <v>202</v>
      </c>
      <c r="C11" s="3" t="s">
        <v>4</v>
      </c>
    </row>
    <row r="12" spans="1:3" ht="12.75">
      <c r="A12" s="3" t="s">
        <v>49</v>
      </c>
      <c r="B12" s="3">
        <v>203</v>
      </c>
      <c r="C12" s="3" t="s">
        <v>1</v>
      </c>
    </row>
    <row r="13" spans="1:3" ht="12.75">
      <c r="A13" s="3" t="s">
        <v>50</v>
      </c>
      <c r="B13" s="3">
        <v>204</v>
      </c>
      <c r="C13" s="3" t="s">
        <v>1</v>
      </c>
    </row>
    <row r="14" spans="1:3" ht="12.75">
      <c r="A14" s="3" t="s">
        <v>51</v>
      </c>
      <c r="B14" s="3">
        <v>205</v>
      </c>
      <c r="C14" s="3" t="s">
        <v>2</v>
      </c>
    </row>
    <row r="15" spans="1:3" ht="12.75">
      <c r="A15" s="3" t="s">
        <v>52</v>
      </c>
      <c r="B15" s="3">
        <v>206</v>
      </c>
      <c r="C15" s="3" t="s">
        <v>2</v>
      </c>
    </row>
    <row r="16" spans="1:3" ht="12.75">
      <c r="A16" s="3" t="s">
        <v>53</v>
      </c>
      <c r="B16" s="3">
        <v>207</v>
      </c>
      <c r="C16" s="3" t="s">
        <v>1</v>
      </c>
    </row>
    <row r="17" spans="1:3" ht="12.75">
      <c r="A17" s="3" t="s">
        <v>54</v>
      </c>
      <c r="B17" s="3">
        <v>301</v>
      </c>
      <c r="C17" s="3" t="s">
        <v>10</v>
      </c>
    </row>
    <row r="18" spans="1:3" ht="12.75">
      <c r="A18" s="3" t="s">
        <v>55</v>
      </c>
      <c r="B18" s="3">
        <v>302</v>
      </c>
      <c r="C18" s="3" t="s">
        <v>12</v>
      </c>
    </row>
    <row r="19" spans="1:3" ht="12.75">
      <c r="A19" s="3" t="s">
        <v>56</v>
      </c>
      <c r="B19" s="3">
        <v>303</v>
      </c>
      <c r="C19" s="3" t="s">
        <v>10</v>
      </c>
    </row>
    <row r="20" spans="1:3" ht="12.75">
      <c r="A20" s="3" t="s">
        <v>57</v>
      </c>
      <c r="B20" s="3">
        <v>304</v>
      </c>
      <c r="C20" s="3" t="s">
        <v>10</v>
      </c>
    </row>
    <row r="21" spans="1:3" ht="12.75">
      <c r="A21" s="3" t="s">
        <v>58</v>
      </c>
      <c r="B21" s="3">
        <v>305</v>
      </c>
      <c r="C21" s="3" t="s">
        <v>11</v>
      </c>
    </row>
    <row r="22" spans="1:3" ht="12.75">
      <c r="A22" s="3" t="s">
        <v>59</v>
      </c>
      <c r="B22" s="3">
        <v>306</v>
      </c>
      <c r="C22" s="3" t="s">
        <v>12</v>
      </c>
    </row>
    <row r="23" spans="1:3" ht="12.75">
      <c r="A23" s="3" t="s">
        <v>60</v>
      </c>
      <c r="B23" s="3">
        <v>307</v>
      </c>
      <c r="C23" s="3" t="s">
        <v>11</v>
      </c>
    </row>
    <row r="24" spans="1:3" ht="12.75">
      <c r="A24" s="3" t="s">
        <v>61</v>
      </c>
      <c r="B24" s="3">
        <v>308</v>
      </c>
      <c r="C24" s="3" t="s">
        <v>12</v>
      </c>
    </row>
    <row r="25" spans="1:3" ht="12.75">
      <c r="A25" s="3" t="s">
        <v>62</v>
      </c>
      <c r="B25" s="3">
        <v>309</v>
      </c>
      <c r="C25" s="3" t="s">
        <v>10</v>
      </c>
    </row>
    <row r="26" spans="1:3" ht="12.75">
      <c r="A26" s="3" t="s">
        <v>63</v>
      </c>
      <c r="B26" s="3">
        <v>401</v>
      </c>
      <c r="C26" s="3" t="s">
        <v>6</v>
      </c>
    </row>
    <row r="27" spans="1:3" ht="12.75">
      <c r="A27" s="3" t="s">
        <v>64</v>
      </c>
      <c r="B27" s="3">
        <v>402</v>
      </c>
      <c r="C27" s="3" t="s">
        <v>7</v>
      </c>
    </row>
    <row r="28" spans="1:3" ht="12.75">
      <c r="A28" s="3" t="s">
        <v>65</v>
      </c>
      <c r="B28" s="3">
        <v>403</v>
      </c>
      <c r="C28" s="3" t="s">
        <v>5</v>
      </c>
    </row>
    <row r="29" spans="1:3" ht="12.75">
      <c r="A29" s="3" t="s">
        <v>66</v>
      </c>
      <c r="B29" s="3">
        <v>404</v>
      </c>
      <c r="C29" s="3" t="s">
        <v>8</v>
      </c>
    </row>
    <row r="30" spans="1:3" ht="12.75">
      <c r="A30" s="3" t="s">
        <v>67</v>
      </c>
      <c r="B30" s="3">
        <v>405</v>
      </c>
      <c r="C30" s="3" t="s">
        <v>5</v>
      </c>
    </row>
    <row r="31" spans="1:3" ht="12.75">
      <c r="A31" s="3" t="s">
        <v>68</v>
      </c>
      <c r="B31" s="3">
        <v>406</v>
      </c>
      <c r="C31" s="3" t="s">
        <v>9</v>
      </c>
    </row>
    <row r="32" spans="1:3" ht="12.75">
      <c r="A32" s="3" t="s">
        <v>69</v>
      </c>
      <c r="B32" s="3">
        <v>407</v>
      </c>
      <c r="C32" s="3" t="s">
        <v>5</v>
      </c>
    </row>
    <row r="33" spans="1:3" ht="12.75">
      <c r="A33" s="3" t="s">
        <v>70</v>
      </c>
      <c r="B33" s="3">
        <v>501</v>
      </c>
      <c r="C33" s="3" t="s">
        <v>13</v>
      </c>
    </row>
    <row r="34" spans="1:3" ht="12.75">
      <c r="A34" s="3" t="s">
        <v>71</v>
      </c>
      <c r="B34" s="3">
        <v>502</v>
      </c>
      <c r="C34" s="3" t="s">
        <v>72</v>
      </c>
    </row>
    <row r="35" spans="1:3" ht="12.75">
      <c r="A35" s="3" t="s">
        <v>73</v>
      </c>
      <c r="B35" s="3">
        <v>503</v>
      </c>
      <c r="C35" s="3" t="s">
        <v>14</v>
      </c>
    </row>
    <row r="36" spans="1:3" ht="12.75">
      <c r="A36" s="3" t="s">
        <v>74</v>
      </c>
      <c r="B36" s="3">
        <v>504</v>
      </c>
      <c r="C36" s="3" t="s">
        <v>72</v>
      </c>
    </row>
    <row r="37" spans="1:3" ht="12.75">
      <c r="A37" s="3" t="s">
        <v>75</v>
      </c>
      <c r="B37" s="3">
        <v>505</v>
      </c>
      <c r="C37" s="3" t="s">
        <v>16</v>
      </c>
    </row>
    <row r="38" spans="1:3" ht="12.75">
      <c r="A38" s="3" t="s">
        <v>76</v>
      </c>
      <c r="B38" s="3">
        <v>506</v>
      </c>
      <c r="C38" s="3" t="s">
        <v>15</v>
      </c>
    </row>
    <row r="39" spans="1:3" ht="12.75">
      <c r="A39" s="3" t="s">
        <v>77</v>
      </c>
      <c r="B39" s="3">
        <v>507</v>
      </c>
      <c r="C39" s="3" t="s">
        <v>14</v>
      </c>
    </row>
    <row r="40" spans="1:3" ht="12.75">
      <c r="A40" s="3" t="s">
        <v>78</v>
      </c>
      <c r="B40" s="3">
        <v>508</v>
      </c>
      <c r="C40" s="3" t="s">
        <v>16</v>
      </c>
    </row>
    <row r="41" spans="1:3" ht="12.75">
      <c r="A41" s="3" t="s">
        <v>79</v>
      </c>
      <c r="B41" s="3">
        <v>509</v>
      </c>
      <c r="C41" s="3" t="s">
        <v>15</v>
      </c>
    </row>
    <row r="42" spans="1:3" ht="12.75">
      <c r="A42" s="3" t="s">
        <v>80</v>
      </c>
      <c r="B42" s="3">
        <v>510</v>
      </c>
      <c r="C42" s="3" t="s">
        <v>14</v>
      </c>
    </row>
    <row r="43" spans="1:3" ht="12.75">
      <c r="A43" s="3" t="s">
        <v>81</v>
      </c>
      <c r="B43" s="3">
        <v>511</v>
      </c>
      <c r="C43" s="3" t="s">
        <v>13</v>
      </c>
    </row>
    <row r="44" spans="1:3" ht="12.75">
      <c r="A44" s="3" t="s">
        <v>82</v>
      </c>
      <c r="B44" s="3">
        <v>601</v>
      </c>
      <c r="C44" s="3" t="s">
        <v>17</v>
      </c>
    </row>
    <row r="45" spans="1:3" ht="12.75">
      <c r="A45" s="3" t="s">
        <v>83</v>
      </c>
      <c r="B45" s="3">
        <v>602</v>
      </c>
      <c r="C45" s="3" t="s">
        <v>22</v>
      </c>
    </row>
    <row r="46" spans="1:3" ht="12.75">
      <c r="A46" s="3" t="s">
        <v>84</v>
      </c>
      <c r="B46" s="3">
        <v>603</v>
      </c>
      <c r="C46" s="3" t="s">
        <v>17</v>
      </c>
    </row>
    <row r="47" spans="1:3" ht="12.75">
      <c r="A47" s="3" t="s">
        <v>85</v>
      </c>
      <c r="B47" s="3">
        <v>604</v>
      </c>
      <c r="C47" s="3" t="s">
        <v>18</v>
      </c>
    </row>
    <row r="48" spans="1:3" ht="12.75">
      <c r="A48" s="3" t="s">
        <v>86</v>
      </c>
      <c r="B48" s="3">
        <v>605</v>
      </c>
      <c r="C48" s="3" t="s">
        <v>18</v>
      </c>
    </row>
    <row r="49" spans="1:3" ht="12.75">
      <c r="A49" s="3" t="s">
        <v>87</v>
      </c>
      <c r="B49" s="3">
        <v>606</v>
      </c>
      <c r="C49" s="3" t="s">
        <v>20</v>
      </c>
    </row>
    <row r="50" spans="1:3" ht="12.75">
      <c r="A50" s="3" t="s">
        <v>88</v>
      </c>
      <c r="B50" s="3">
        <v>607</v>
      </c>
      <c r="C50" s="3" t="s">
        <v>20</v>
      </c>
    </row>
    <row r="51" spans="1:3" ht="12.75">
      <c r="A51" s="3" t="s">
        <v>89</v>
      </c>
      <c r="B51" s="3">
        <v>608</v>
      </c>
      <c r="C51" s="3" t="s">
        <v>19</v>
      </c>
    </row>
    <row r="52" spans="1:3" ht="12.75">
      <c r="A52" s="3" t="s">
        <v>90</v>
      </c>
      <c r="B52" s="3">
        <v>609</v>
      </c>
      <c r="C52" s="3" t="s">
        <v>19</v>
      </c>
    </row>
    <row r="53" spans="1:3" ht="12.75">
      <c r="A53" s="3" t="s">
        <v>91</v>
      </c>
      <c r="B53" s="3">
        <v>610</v>
      </c>
      <c r="C53" s="3" t="s">
        <v>21</v>
      </c>
    </row>
    <row r="54" spans="1:3" ht="12.75">
      <c r="A54" s="3" t="s">
        <v>92</v>
      </c>
      <c r="B54" s="3">
        <v>611</v>
      </c>
      <c r="C54" s="3" t="s">
        <v>18</v>
      </c>
    </row>
    <row r="55" spans="1:3" ht="12.75">
      <c r="A55" s="3" t="s">
        <v>93</v>
      </c>
      <c r="B55" s="3">
        <v>612</v>
      </c>
      <c r="C55" s="3" t="s">
        <v>22</v>
      </c>
    </row>
    <row r="56" spans="1:3" ht="12.75">
      <c r="A56" s="3" t="s">
        <v>94</v>
      </c>
      <c r="B56" s="3">
        <v>613</v>
      </c>
      <c r="C56" s="3" t="s">
        <v>22</v>
      </c>
    </row>
    <row r="57" spans="1:3" ht="12.75">
      <c r="A57" s="3" t="s">
        <v>95</v>
      </c>
      <c r="B57" s="3">
        <v>701</v>
      </c>
      <c r="C57" s="3" t="s">
        <v>29</v>
      </c>
    </row>
    <row r="58" spans="1:3" ht="12.75">
      <c r="A58" s="3" t="s">
        <v>96</v>
      </c>
      <c r="B58" s="3">
        <v>702</v>
      </c>
      <c r="C58" s="3" t="s">
        <v>97</v>
      </c>
    </row>
    <row r="59" spans="1:3" ht="12.75">
      <c r="A59" s="3" t="s">
        <v>98</v>
      </c>
      <c r="B59" s="3">
        <v>703</v>
      </c>
      <c r="C59" s="3" t="s">
        <v>30</v>
      </c>
    </row>
    <row r="60" spans="1:3" ht="12.75">
      <c r="A60" s="3" t="s">
        <v>99</v>
      </c>
      <c r="B60" s="3">
        <v>704</v>
      </c>
      <c r="C60" s="3" t="s">
        <v>30</v>
      </c>
    </row>
    <row r="61" spans="1:3" ht="12.75">
      <c r="A61" s="3" t="s">
        <v>100</v>
      </c>
      <c r="B61" s="3">
        <v>705</v>
      </c>
      <c r="C61" s="3" t="s">
        <v>97</v>
      </c>
    </row>
    <row r="62" spans="1:3" ht="12.75">
      <c r="A62" s="3" t="s">
        <v>101</v>
      </c>
      <c r="B62" s="3">
        <v>706</v>
      </c>
      <c r="C62" s="3" t="s">
        <v>30</v>
      </c>
    </row>
    <row r="63" spans="1:3" ht="12.75">
      <c r="A63" s="3" t="s">
        <v>102</v>
      </c>
      <c r="B63" s="3">
        <v>707</v>
      </c>
      <c r="C63" s="3" t="s">
        <v>28</v>
      </c>
    </row>
    <row r="64" spans="1:3" ht="12.75">
      <c r="A64" s="3" t="s">
        <v>103</v>
      </c>
      <c r="B64" s="3">
        <v>708</v>
      </c>
      <c r="C64" s="3" t="s">
        <v>28</v>
      </c>
    </row>
    <row r="65" spans="1:3" ht="12.75">
      <c r="A65" s="3" t="s">
        <v>104</v>
      </c>
      <c r="B65" s="3">
        <v>709</v>
      </c>
      <c r="C65" s="3" t="s">
        <v>97</v>
      </c>
    </row>
    <row r="66" spans="1:3" ht="12.75">
      <c r="A66" s="3" t="s">
        <v>105</v>
      </c>
      <c r="B66" s="3">
        <v>710</v>
      </c>
      <c r="C66" s="3" t="s">
        <v>106</v>
      </c>
    </row>
    <row r="67" spans="1:3" ht="12.75">
      <c r="A67" s="3" t="s">
        <v>107</v>
      </c>
      <c r="B67" s="3">
        <v>711</v>
      </c>
      <c r="C67" s="3" t="s">
        <v>108</v>
      </c>
    </row>
    <row r="68" spans="1:3" ht="12.75">
      <c r="A68" s="3" t="s">
        <v>109</v>
      </c>
      <c r="B68" s="3">
        <v>712</v>
      </c>
      <c r="C68" s="3" t="s">
        <v>108</v>
      </c>
    </row>
    <row r="69" spans="1:3" ht="12.75">
      <c r="A69" s="3" t="s">
        <v>110</v>
      </c>
      <c r="B69" s="3">
        <v>713</v>
      </c>
      <c r="C69" s="3" t="s">
        <v>111</v>
      </c>
    </row>
    <row r="70" spans="1:3" ht="12.75">
      <c r="A70" s="3" t="s">
        <v>112</v>
      </c>
      <c r="B70" s="3">
        <v>801</v>
      </c>
      <c r="C70" s="3" t="s">
        <v>25</v>
      </c>
    </row>
    <row r="71" spans="1:3" ht="12.75">
      <c r="A71" s="3" t="s">
        <v>113</v>
      </c>
      <c r="B71" s="3">
        <v>802</v>
      </c>
      <c r="C71" s="3" t="s">
        <v>23</v>
      </c>
    </row>
    <row r="72" spans="1:3" ht="12.75">
      <c r="A72" s="3" t="s">
        <v>114</v>
      </c>
      <c r="B72" s="3">
        <v>803</v>
      </c>
      <c r="C72" s="3" t="s">
        <v>23</v>
      </c>
    </row>
    <row r="73" spans="1:3" ht="12.75">
      <c r="A73" s="3" t="s">
        <v>115</v>
      </c>
      <c r="B73" s="3">
        <v>804</v>
      </c>
      <c r="C73" s="3" t="s">
        <v>23</v>
      </c>
    </row>
    <row r="74" spans="1:3" ht="12.75">
      <c r="A74" s="3" t="s">
        <v>116</v>
      </c>
      <c r="B74" s="3">
        <v>805</v>
      </c>
      <c r="C74" s="3" t="s">
        <v>23</v>
      </c>
    </row>
    <row r="75" spans="1:3" ht="12.75">
      <c r="A75" s="3" t="s">
        <v>117</v>
      </c>
      <c r="B75" s="3">
        <v>806</v>
      </c>
      <c r="C75" s="3" t="s">
        <v>23</v>
      </c>
    </row>
    <row r="76" spans="1:3" ht="12.75">
      <c r="A76" s="3" t="s">
        <v>118</v>
      </c>
      <c r="B76" s="3">
        <v>807</v>
      </c>
      <c r="C76" s="3" t="s">
        <v>24</v>
      </c>
    </row>
    <row r="77" spans="1:3" ht="12.75">
      <c r="A77" s="3" t="s">
        <v>119</v>
      </c>
      <c r="B77" s="3">
        <v>808</v>
      </c>
      <c r="C77" s="3" t="s">
        <v>27</v>
      </c>
    </row>
    <row r="78" spans="1:3" ht="12.75">
      <c r="A78" s="3" t="s">
        <v>120</v>
      </c>
      <c r="B78" s="3">
        <v>809</v>
      </c>
      <c r="C78" s="3" t="s">
        <v>24</v>
      </c>
    </row>
    <row r="79" spans="1:3" ht="12.75">
      <c r="A79" s="3" t="s">
        <v>121</v>
      </c>
      <c r="B79" s="3">
        <v>810</v>
      </c>
      <c r="C79" s="3" t="s">
        <v>25</v>
      </c>
    </row>
    <row r="80" spans="1:3" ht="12.75">
      <c r="A80" s="3" t="s">
        <v>122</v>
      </c>
      <c r="B80" s="3">
        <v>811</v>
      </c>
      <c r="C80" s="3" t="s">
        <v>26</v>
      </c>
    </row>
    <row r="81" spans="1:3" ht="12.75">
      <c r="A81" s="3" t="s">
        <v>123</v>
      </c>
      <c r="B81" s="3">
        <v>901</v>
      </c>
      <c r="C81" s="3" t="s">
        <v>31</v>
      </c>
    </row>
  </sheetData>
  <sheetProtection password="EA52" sheet="1" objects="1" scenarios="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wshKapacity"/>
  <dimension ref="A1:C164"/>
  <sheetViews>
    <sheetView zoomScalePageLayoutView="0" workbookViewId="0" topLeftCell="A156">
      <selection activeCell="B164" sqref="B164"/>
    </sheetView>
  </sheetViews>
  <sheetFormatPr defaultColWidth="9.00390625" defaultRowHeight="12.75"/>
  <cols>
    <col min="1" max="1" width="48.75390625" style="42" customWidth="1"/>
    <col min="2" max="2" width="55.375" style="26" customWidth="1"/>
    <col min="3" max="3" width="13.875" style="22" bestFit="1" customWidth="1"/>
    <col min="4" max="16384" width="9.125" style="22" customWidth="1"/>
  </cols>
  <sheetData>
    <row r="1" spans="1:3" ht="12.75">
      <c r="A1" s="43" t="s">
        <v>33</v>
      </c>
      <c r="B1" s="44" t="s">
        <v>37</v>
      </c>
      <c r="C1" s="45" t="s">
        <v>32</v>
      </c>
    </row>
    <row r="2" spans="1:3" ht="12.75">
      <c r="A2" s="31" t="s">
        <v>364</v>
      </c>
      <c r="B2" s="34" t="s">
        <v>329</v>
      </c>
      <c r="C2" s="32" t="s">
        <v>149</v>
      </c>
    </row>
    <row r="3" spans="1:3" ht="12.75">
      <c r="A3" s="30" t="s">
        <v>365</v>
      </c>
      <c r="B3" s="34" t="s">
        <v>330</v>
      </c>
      <c r="C3" s="32" t="s">
        <v>149</v>
      </c>
    </row>
    <row r="4" spans="1:3" ht="12.75">
      <c r="A4" s="30" t="s">
        <v>366</v>
      </c>
      <c r="B4" s="35" t="s">
        <v>331</v>
      </c>
      <c r="C4" s="32" t="s">
        <v>149</v>
      </c>
    </row>
    <row r="5" spans="1:3" ht="12.75">
      <c r="A5" s="30" t="s">
        <v>367</v>
      </c>
      <c r="B5" s="34" t="s">
        <v>227</v>
      </c>
      <c r="C5" s="32" t="s">
        <v>149</v>
      </c>
    </row>
    <row r="6" spans="1:3" ht="12.75">
      <c r="A6" s="30" t="s">
        <v>368</v>
      </c>
      <c r="B6" s="35" t="s">
        <v>332</v>
      </c>
      <c r="C6" s="32" t="s">
        <v>149</v>
      </c>
    </row>
    <row r="7" spans="1:3" ht="12.75">
      <c r="A7" s="30" t="s">
        <v>369</v>
      </c>
      <c r="B7" s="34" t="s">
        <v>333</v>
      </c>
      <c r="C7" s="32" t="s">
        <v>149</v>
      </c>
    </row>
    <row r="8" spans="1:3" ht="12.75">
      <c r="A8" s="30" t="s">
        <v>370</v>
      </c>
      <c r="B8" s="34" t="s">
        <v>334</v>
      </c>
      <c r="C8" s="32" t="s">
        <v>149</v>
      </c>
    </row>
    <row r="9" spans="1:3" ht="38.25">
      <c r="A9" s="40" t="s">
        <v>371</v>
      </c>
      <c r="B9" s="35" t="s">
        <v>335</v>
      </c>
      <c r="C9" s="36" t="s">
        <v>149</v>
      </c>
    </row>
    <row r="10" spans="1:3" ht="25.5">
      <c r="A10" s="30" t="s">
        <v>372</v>
      </c>
      <c r="B10" s="34" t="s">
        <v>336</v>
      </c>
      <c r="C10" s="32" t="s">
        <v>149</v>
      </c>
    </row>
    <row r="11" spans="1:3" ht="12.75">
      <c r="A11" s="30" t="s">
        <v>373</v>
      </c>
      <c r="B11" s="34" t="s">
        <v>337</v>
      </c>
      <c r="C11" s="32" t="s">
        <v>149</v>
      </c>
    </row>
    <row r="12" spans="1:3" ht="12.75">
      <c r="A12" s="30" t="s">
        <v>374</v>
      </c>
      <c r="B12" s="35" t="s">
        <v>338</v>
      </c>
      <c r="C12" s="32" t="s">
        <v>149</v>
      </c>
    </row>
    <row r="13" spans="1:3" ht="12.75">
      <c r="A13" s="30" t="s">
        <v>375</v>
      </c>
      <c r="B13" s="34" t="s">
        <v>339</v>
      </c>
      <c r="C13" s="32" t="s">
        <v>149</v>
      </c>
    </row>
    <row r="14" spans="1:3" ht="12.75">
      <c r="A14" s="30" t="s">
        <v>376</v>
      </c>
      <c r="B14" s="34" t="s">
        <v>340</v>
      </c>
      <c r="C14" s="32" t="s">
        <v>149</v>
      </c>
    </row>
    <row r="15" spans="1:3" ht="12.75">
      <c r="A15" s="30" t="s">
        <v>377</v>
      </c>
      <c r="B15" s="34" t="s">
        <v>150</v>
      </c>
      <c r="C15" s="32" t="s">
        <v>149</v>
      </c>
    </row>
    <row r="16" spans="1:3" ht="12.75">
      <c r="A16" s="30" t="s">
        <v>378</v>
      </c>
      <c r="B16" s="34" t="s">
        <v>341</v>
      </c>
      <c r="C16" s="32" t="s">
        <v>149</v>
      </c>
    </row>
    <row r="17" spans="1:3" ht="25.5">
      <c r="A17" s="30" t="s">
        <v>379</v>
      </c>
      <c r="B17" s="34" t="s">
        <v>342</v>
      </c>
      <c r="C17" s="32" t="s">
        <v>149</v>
      </c>
    </row>
    <row r="18" spans="1:3" ht="12.75">
      <c r="A18" s="40" t="s">
        <v>380</v>
      </c>
      <c r="B18" s="35" t="s">
        <v>343</v>
      </c>
      <c r="C18" s="36" t="s">
        <v>149</v>
      </c>
    </row>
    <row r="19" spans="1:3" ht="12.75">
      <c r="A19" s="30" t="s">
        <v>381</v>
      </c>
      <c r="B19" s="34" t="s">
        <v>344</v>
      </c>
      <c r="C19" s="32" t="s">
        <v>151</v>
      </c>
    </row>
    <row r="20" spans="1:3" ht="12.75">
      <c r="A20" s="30" t="s">
        <v>382</v>
      </c>
      <c r="B20" s="35" t="s">
        <v>345</v>
      </c>
      <c r="C20" s="32" t="s">
        <v>151</v>
      </c>
    </row>
    <row r="21" spans="1:3" ht="12.75">
      <c r="A21" s="30" t="s">
        <v>383</v>
      </c>
      <c r="B21" s="35" t="s">
        <v>277</v>
      </c>
      <c r="C21" s="32" t="s">
        <v>149</v>
      </c>
    </row>
    <row r="22" spans="1:3" ht="12.75">
      <c r="A22" s="30" t="s">
        <v>384</v>
      </c>
      <c r="B22" s="34" t="s">
        <v>278</v>
      </c>
      <c r="C22" s="32" t="s">
        <v>149</v>
      </c>
    </row>
    <row r="23" spans="1:3" ht="12.75">
      <c r="A23" s="30" t="s">
        <v>385</v>
      </c>
      <c r="B23" s="34" t="s">
        <v>279</v>
      </c>
      <c r="C23" s="32" t="s">
        <v>149</v>
      </c>
    </row>
    <row r="24" spans="1:3" ht="12.75">
      <c r="A24" s="30" t="s">
        <v>386</v>
      </c>
      <c r="B24" s="34" t="s">
        <v>280</v>
      </c>
      <c r="C24" s="32" t="s">
        <v>149</v>
      </c>
    </row>
    <row r="25" spans="1:3" ht="12.75">
      <c r="A25" s="30" t="s">
        <v>387</v>
      </c>
      <c r="B25" s="34" t="s">
        <v>152</v>
      </c>
      <c r="C25" s="32" t="s">
        <v>149</v>
      </c>
    </row>
    <row r="26" spans="1:3" ht="12.75">
      <c r="A26" s="30" t="s">
        <v>388</v>
      </c>
      <c r="B26" s="34" t="s">
        <v>153</v>
      </c>
      <c r="C26" s="32" t="s">
        <v>149</v>
      </c>
    </row>
    <row r="27" spans="1:3" ht="12.75">
      <c r="A27" s="30" t="s">
        <v>389</v>
      </c>
      <c r="B27" s="34" t="s">
        <v>154</v>
      </c>
      <c r="C27" s="32" t="s">
        <v>149</v>
      </c>
    </row>
    <row r="28" spans="1:3" ht="12.75">
      <c r="A28" s="30" t="s">
        <v>390</v>
      </c>
      <c r="B28" s="34" t="s">
        <v>155</v>
      </c>
      <c r="C28" s="32" t="s">
        <v>149</v>
      </c>
    </row>
    <row r="29" spans="1:3" ht="12.75">
      <c r="A29" s="30" t="s">
        <v>391</v>
      </c>
      <c r="B29" s="34" t="s">
        <v>156</v>
      </c>
      <c r="C29" s="32" t="s">
        <v>149</v>
      </c>
    </row>
    <row r="30" spans="1:3" ht="12.75">
      <c r="A30" s="30" t="s">
        <v>392</v>
      </c>
      <c r="B30" s="34" t="s">
        <v>157</v>
      </c>
      <c r="C30" s="32" t="s">
        <v>149</v>
      </c>
    </row>
    <row r="31" spans="1:3" ht="12.75">
      <c r="A31" s="30" t="s">
        <v>393</v>
      </c>
      <c r="B31" s="34" t="s">
        <v>158</v>
      </c>
      <c r="C31" s="32" t="s">
        <v>149</v>
      </c>
    </row>
    <row r="32" spans="1:3" ht="12.75">
      <c r="A32" s="30" t="s">
        <v>394</v>
      </c>
      <c r="B32" s="34" t="s">
        <v>159</v>
      </c>
      <c r="C32" s="32" t="s">
        <v>160</v>
      </c>
    </row>
    <row r="33" spans="1:3" ht="12.75">
      <c r="A33" s="30" t="s">
        <v>395</v>
      </c>
      <c r="B33" s="34" t="s">
        <v>161</v>
      </c>
      <c r="C33" s="32" t="s">
        <v>160</v>
      </c>
    </row>
    <row r="34" spans="1:3" ht="12.75">
      <c r="A34" s="30" t="s">
        <v>396</v>
      </c>
      <c r="B34" s="34" t="s">
        <v>346</v>
      </c>
      <c r="C34" s="32" t="s">
        <v>149</v>
      </c>
    </row>
    <row r="35" spans="1:3" ht="12.75">
      <c r="A35" s="30" t="s">
        <v>397</v>
      </c>
      <c r="B35" s="34" t="s">
        <v>347</v>
      </c>
      <c r="C35" s="32" t="s">
        <v>149</v>
      </c>
    </row>
    <row r="36" spans="1:3" ht="12.75">
      <c r="A36" s="30" t="s">
        <v>398</v>
      </c>
      <c r="B36" s="34" t="s">
        <v>162</v>
      </c>
      <c r="C36" s="32" t="s">
        <v>149</v>
      </c>
    </row>
    <row r="37" spans="1:3" ht="12.75">
      <c r="A37" s="30" t="s">
        <v>399</v>
      </c>
      <c r="B37" s="34" t="s">
        <v>163</v>
      </c>
      <c r="C37" s="32" t="s">
        <v>149</v>
      </c>
    </row>
    <row r="38" spans="1:3" ht="12.75">
      <c r="A38" s="30" t="s">
        <v>400</v>
      </c>
      <c r="B38" s="34" t="s">
        <v>242</v>
      </c>
      <c r="C38" s="32" t="s">
        <v>149</v>
      </c>
    </row>
    <row r="39" spans="1:3" ht="12.75">
      <c r="A39" s="30" t="s">
        <v>532</v>
      </c>
      <c r="B39" s="34" t="s">
        <v>534</v>
      </c>
      <c r="C39" s="32" t="s">
        <v>535</v>
      </c>
    </row>
    <row r="40" spans="1:3" ht="12.75">
      <c r="A40" s="30" t="s">
        <v>533</v>
      </c>
      <c r="B40" s="35" t="s">
        <v>536</v>
      </c>
      <c r="C40" s="32" t="s">
        <v>149</v>
      </c>
    </row>
    <row r="41" spans="1:3" ht="12.75">
      <c r="A41" s="41" t="s">
        <v>401</v>
      </c>
      <c r="B41" s="37" t="s">
        <v>243</v>
      </c>
      <c r="C41" s="33" t="s">
        <v>149</v>
      </c>
    </row>
    <row r="42" spans="1:3" ht="12.75">
      <c r="A42" s="30" t="s">
        <v>402</v>
      </c>
      <c r="B42" s="34" t="s">
        <v>164</v>
      </c>
      <c r="C42" s="32" t="s">
        <v>149</v>
      </c>
    </row>
    <row r="43" spans="1:3" ht="12.75">
      <c r="A43" s="30" t="s">
        <v>403</v>
      </c>
      <c r="B43" s="34" t="s">
        <v>165</v>
      </c>
      <c r="C43" s="32" t="s">
        <v>149</v>
      </c>
    </row>
    <row r="44" spans="1:3" ht="12.75">
      <c r="A44" s="30" t="s">
        <v>404</v>
      </c>
      <c r="B44" s="34" t="s">
        <v>166</v>
      </c>
      <c r="C44" s="32" t="s">
        <v>149</v>
      </c>
    </row>
    <row r="45" spans="1:3" ht="12.75">
      <c r="A45" s="30" t="s">
        <v>405</v>
      </c>
      <c r="B45" s="34" t="s">
        <v>167</v>
      </c>
      <c r="C45" s="32" t="s">
        <v>149</v>
      </c>
    </row>
    <row r="46" spans="1:3" ht="12.75">
      <c r="A46" s="30" t="s">
        <v>406</v>
      </c>
      <c r="B46" s="35" t="s">
        <v>244</v>
      </c>
      <c r="C46" s="32" t="s">
        <v>149</v>
      </c>
    </row>
    <row r="47" spans="1:3" ht="12.75">
      <c r="A47" s="30" t="s">
        <v>407</v>
      </c>
      <c r="B47" s="35" t="s">
        <v>245</v>
      </c>
      <c r="C47" s="32" t="s">
        <v>149</v>
      </c>
    </row>
    <row r="48" spans="1:3" ht="12.75">
      <c r="A48" s="30" t="s">
        <v>408</v>
      </c>
      <c r="B48" s="35" t="s">
        <v>348</v>
      </c>
      <c r="C48" s="32" t="s">
        <v>149</v>
      </c>
    </row>
    <row r="49" spans="1:3" ht="12.75">
      <c r="A49" s="30" t="s">
        <v>409</v>
      </c>
      <c r="B49" s="35" t="s">
        <v>246</v>
      </c>
      <c r="C49" s="32" t="s">
        <v>149</v>
      </c>
    </row>
    <row r="50" spans="1:3" ht="12.75">
      <c r="A50" s="30" t="s">
        <v>410</v>
      </c>
      <c r="B50" s="35" t="s">
        <v>349</v>
      </c>
      <c r="C50" s="32" t="s">
        <v>149</v>
      </c>
    </row>
    <row r="51" spans="1:3" ht="12.75">
      <c r="A51" s="40" t="s">
        <v>411</v>
      </c>
      <c r="B51" s="35" t="s">
        <v>247</v>
      </c>
      <c r="C51" s="36" t="s">
        <v>149</v>
      </c>
    </row>
    <row r="52" spans="1:3" ht="12.75">
      <c r="A52" s="30" t="s">
        <v>412</v>
      </c>
      <c r="B52" s="35" t="s">
        <v>248</v>
      </c>
      <c r="C52" s="32" t="s">
        <v>149</v>
      </c>
    </row>
    <row r="53" spans="1:3" ht="12.75">
      <c r="A53" s="30" t="s">
        <v>413</v>
      </c>
      <c r="B53" s="35" t="s">
        <v>350</v>
      </c>
      <c r="C53" s="32" t="s">
        <v>149</v>
      </c>
    </row>
    <row r="54" spans="1:3" ht="25.5">
      <c r="A54" s="40" t="s">
        <v>414</v>
      </c>
      <c r="B54" s="35" t="s">
        <v>281</v>
      </c>
      <c r="C54" s="36" t="s">
        <v>149</v>
      </c>
    </row>
    <row r="55" spans="1:3" ht="12.75">
      <c r="A55" s="30" t="s">
        <v>415</v>
      </c>
      <c r="B55" s="34" t="s">
        <v>168</v>
      </c>
      <c r="C55" s="32" t="s">
        <v>149</v>
      </c>
    </row>
    <row r="56" spans="1:3" ht="25.5">
      <c r="A56" s="40" t="s">
        <v>416</v>
      </c>
      <c r="B56" s="35" t="s">
        <v>249</v>
      </c>
      <c r="C56" s="36" t="s">
        <v>149</v>
      </c>
    </row>
    <row r="57" spans="1:3" ht="12.75">
      <c r="A57" s="30" t="s">
        <v>417</v>
      </c>
      <c r="B57" s="34" t="s">
        <v>169</v>
      </c>
      <c r="C57" s="32" t="s">
        <v>149</v>
      </c>
    </row>
    <row r="58" spans="1:3" ht="12.75">
      <c r="A58" s="30" t="s">
        <v>418</v>
      </c>
      <c r="B58" s="34" t="s">
        <v>170</v>
      </c>
      <c r="C58" s="32" t="s">
        <v>149</v>
      </c>
    </row>
    <row r="59" spans="1:3" ht="12.75">
      <c r="A59" s="30" t="s">
        <v>419</v>
      </c>
      <c r="B59" s="34" t="s">
        <v>351</v>
      </c>
      <c r="C59" s="32" t="s">
        <v>171</v>
      </c>
    </row>
    <row r="60" spans="1:3" ht="12.75">
      <c r="A60" s="30" t="s">
        <v>420</v>
      </c>
      <c r="B60" s="35" t="s">
        <v>352</v>
      </c>
      <c r="C60" s="32" t="s">
        <v>171</v>
      </c>
    </row>
    <row r="61" spans="1:3" ht="25.5">
      <c r="A61" s="30" t="s">
        <v>421</v>
      </c>
      <c r="B61" s="35" t="s">
        <v>353</v>
      </c>
      <c r="C61" s="32" t="s">
        <v>171</v>
      </c>
    </row>
    <row r="62" spans="1:3" ht="12.75">
      <c r="A62" s="30" t="s">
        <v>422</v>
      </c>
      <c r="B62" s="35" t="s">
        <v>354</v>
      </c>
      <c r="C62" s="32" t="s">
        <v>149</v>
      </c>
    </row>
    <row r="63" spans="1:3" ht="12.75">
      <c r="A63" s="30" t="s">
        <v>423</v>
      </c>
      <c r="B63" s="34" t="s">
        <v>355</v>
      </c>
      <c r="C63" s="32" t="s">
        <v>149</v>
      </c>
    </row>
    <row r="64" spans="1:3" ht="12.75">
      <c r="A64" s="40" t="s">
        <v>424</v>
      </c>
      <c r="B64" s="35" t="s">
        <v>172</v>
      </c>
      <c r="C64" s="36" t="s">
        <v>149</v>
      </c>
    </row>
    <row r="65" spans="1:3" ht="12.75">
      <c r="A65" s="40" t="s">
        <v>425</v>
      </c>
      <c r="B65" s="35" t="s">
        <v>282</v>
      </c>
      <c r="C65" s="36" t="s">
        <v>149</v>
      </c>
    </row>
    <row r="66" spans="1:3" ht="12.75">
      <c r="A66" s="30" t="s">
        <v>426</v>
      </c>
      <c r="B66" s="34" t="s">
        <v>228</v>
      </c>
      <c r="C66" s="32" t="s">
        <v>149</v>
      </c>
    </row>
    <row r="67" spans="1:3" ht="12.75">
      <c r="A67" s="30" t="s">
        <v>427</v>
      </c>
      <c r="B67" s="34" t="s">
        <v>173</v>
      </c>
      <c r="C67" s="32" t="s">
        <v>149</v>
      </c>
    </row>
    <row r="68" spans="1:3" ht="12.75">
      <c r="A68" s="30" t="s">
        <v>428</v>
      </c>
      <c r="B68" s="34" t="s">
        <v>250</v>
      </c>
      <c r="C68" s="32" t="s">
        <v>149</v>
      </c>
    </row>
    <row r="69" spans="1:3" ht="12.75">
      <c r="A69" s="30" t="s">
        <v>429</v>
      </c>
      <c r="B69" s="34" t="s">
        <v>174</v>
      </c>
      <c r="C69" s="32" t="s">
        <v>149</v>
      </c>
    </row>
    <row r="70" spans="1:3" ht="12.75">
      <c r="A70" s="40" t="s">
        <v>430</v>
      </c>
      <c r="B70" s="35" t="s">
        <v>283</v>
      </c>
      <c r="C70" s="36" t="s">
        <v>149</v>
      </c>
    </row>
    <row r="71" spans="1:3" ht="12.75">
      <c r="A71" s="30" t="s">
        <v>431</v>
      </c>
      <c r="B71" s="34" t="s">
        <v>284</v>
      </c>
      <c r="C71" s="32" t="s">
        <v>149</v>
      </c>
    </row>
    <row r="72" spans="1:3" ht="12.75">
      <c r="A72" s="40" t="s">
        <v>432</v>
      </c>
      <c r="B72" s="35" t="s">
        <v>251</v>
      </c>
      <c r="C72" s="36" t="s">
        <v>149</v>
      </c>
    </row>
    <row r="73" spans="1:3" ht="12.75">
      <c r="A73" s="40" t="s">
        <v>433</v>
      </c>
      <c r="B73" s="35" t="s">
        <v>252</v>
      </c>
      <c r="C73" s="36" t="s">
        <v>149</v>
      </c>
    </row>
    <row r="74" spans="1:3" ht="12.75">
      <c r="A74" s="40" t="s">
        <v>434</v>
      </c>
      <c r="B74" s="35" t="s">
        <v>175</v>
      </c>
      <c r="C74" s="36" t="s">
        <v>149</v>
      </c>
    </row>
    <row r="75" spans="1:3" ht="12.75">
      <c r="A75" s="40" t="s">
        <v>435</v>
      </c>
      <c r="B75" s="35" t="s">
        <v>176</v>
      </c>
      <c r="C75" s="36" t="s">
        <v>149</v>
      </c>
    </row>
    <row r="76" spans="1:3" ht="12.75">
      <c r="A76" s="30" t="s">
        <v>436</v>
      </c>
      <c r="B76" s="34" t="s">
        <v>253</v>
      </c>
      <c r="C76" s="32" t="s">
        <v>149</v>
      </c>
    </row>
    <row r="77" spans="1:3" ht="12.75">
      <c r="A77" s="30" t="s">
        <v>437</v>
      </c>
      <c r="B77" s="34" t="s">
        <v>177</v>
      </c>
      <c r="C77" s="32" t="s">
        <v>149</v>
      </c>
    </row>
    <row r="78" spans="1:3" ht="12.75">
      <c r="A78" s="30" t="s">
        <v>438</v>
      </c>
      <c r="B78" s="35" t="s">
        <v>178</v>
      </c>
      <c r="C78" s="32" t="s">
        <v>149</v>
      </c>
    </row>
    <row r="79" spans="1:3" ht="25.5">
      <c r="A79" s="30" t="s">
        <v>439</v>
      </c>
      <c r="B79" s="34" t="s">
        <v>254</v>
      </c>
      <c r="C79" s="32" t="s">
        <v>149</v>
      </c>
    </row>
    <row r="80" spans="1:3" ht="12.75">
      <c r="A80" s="30" t="s">
        <v>440</v>
      </c>
      <c r="B80" s="34" t="s">
        <v>179</v>
      </c>
      <c r="C80" s="32" t="s">
        <v>149</v>
      </c>
    </row>
    <row r="81" spans="1:3" ht="12.75">
      <c r="A81" s="30" t="s">
        <v>441</v>
      </c>
      <c r="B81" s="35" t="s">
        <v>180</v>
      </c>
      <c r="C81" s="32" t="s">
        <v>149</v>
      </c>
    </row>
    <row r="82" spans="1:3" ht="12.75">
      <c r="A82" s="30" t="s">
        <v>442</v>
      </c>
      <c r="B82" s="34" t="s">
        <v>255</v>
      </c>
      <c r="C82" s="32" t="s">
        <v>149</v>
      </c>
    </row>
    <row r="83" spans="1:3" ht="12.75">
      <c r="A83" s="30" t="s">
        <v>443</v>
      </c>
      <c r="B83" s="34" t="s">
        <v>181</v>
      </c>
      <c r="C83" s="32" t="s">
        <v>149</v>
      </c>
    </row>
    <row r="84" spans="1:3" ht="12.75">
      <c r="A84" s="40" t="s">
        <v>444</v>
      </c>
      <c r="B84" s="35" t="s">
        <v>285</v>
      </c>
      <c r="C84" s="36" t="s">
        <v>149</v>
      </c>
    </row>
    <row r="85" spans="1:3" ht="12.75">
      <c r="A85" s="30" t="s">
        <v>445</v>
      </c>
      <c r="B85" s="34" t="s">
        <v>182</v>
      </c>
      <c r="C85" s="32" t="s">
        <v>149</v>
      </c>
    </row>
    <row r="86" spans="1:3" ht="12.75">
      <c r="A86" s="30" t="s">
        <v>446</v>
      </c>
      <c r="B86" s="34" t="s">
        <v>183</v>
      </c>
      <c r="C86" s="32" t="s">
        <v>149</v>
      </c>
    </row>
    <row r="87" spans="1:3" ht="12.75">
      <c r="A87" s="30" t="s">
        <v>447</v>
      </c>
      <c r="B87" s="34" t="s">
        <v>286</v>
      </c>
      <c r="C87" s="32" t="s">
        <v>171</v>
      </c>
    </row>
    <row r="88" spans="1:3" ht="12.75">
      <c r="A88" s="30" t="s">
        <v>448</v>
      </c>
      <c r="B88" s="34" t="s">
        <v>287</v>
      </c>
      <c r="C88" s="32" t="s">
        <v>171</v>
      </c>
    </row>
    <row r="89" spans="1:3" ht="12.75">
      <c r="A89" s="30" t="s">
        <v>449</v>
      </c>
      <c r="B89" s="34" t="s">
        <v>256</v>
      </c>
      <c r="C89" s="32" t="s">
        <v>171</v>
      </c>
    </row>
    <row r="90" spans="1:3" ht="12.75">
      <c r="A90" s="30" t="s">
        <v>450</v>
      </c>
      <c r="B90" s="35" t="s">
        <v>257</v>
      </c>
      <c r="C90" s="32" t="s">
        <v>171</v>
      </c>
    </row>
    <row r="91" spans="1:3" ht="12.75">
      <c r="A91" s="30" t="s">
        <v>451</v>
      </c>
      <c r="B91" s="35" t="s">
        <v>258</v>
      </c>
      <c r="C91" s="32" t="s">
        <v>171</v>
      </c>
    </row>
    <row r="92" spans="1:3" ht="12.75">
      <c r="A92" s="30" t="s">
        <v>452</v>
      </c>
      <c r="B92" s="35" t="s">
        <v>259</v>
      </c>
      <c r="C92" s="32" t="s">
        <v>171</v>
      </c>
    </row>
    <row r="93" spans="1:3" ht="12.75">
      <c r="A93" s="30" t="s">
        <v>453</v>
      </c>
      <c r="B93" s="35" t="s">
        <v>260</v>
      </c>
      <c r="C93" s="32" t="s">
        <v>171</v>
      </c>
    </row>
    <row r="94" spans="1:3" ht="12.75">
      <c r="A94" s="30" t="s">
        <v>454</v>
      </c>
      <c r="B94" s="35" t="s">
        <v>184</v>
      </c>
      <c r="C94" s="32" t="s">
        <v>171</v>
      </c>
    </row>
    <row r="95" spans="1:3" ht="12.75">
      <c r="A95" s="30" t="s">
        <v>455</v>
      </c>
      <c r="B95" s="34" t="s">
        <v>261</v>
      </c>
      <c r="C95" s="32" t="s">
        <v>171</v>
      </c>
    </row>
    <row r="96" spans="1:3" ht="12.75">
      <c r="A96" s="30" t="s">
        <v>456</v>
      </c>
      <c r="B96" s="35" t="s">
        <v>262</v>
      </c>
      <c r="C96" s="32" t="s">
        <v>171</v>
      </c>
    </row>
    <row r="97" spans="1:3" ht="12.75">
      <c r="A97" s="40" t="s">
        <v>457</v>
      </c>
      <c r="B97" s="35" t="s">
        <v>185</v>
      </c>
      <c r="C97" s="36" t="s">
        <v>186</v>
      </c>
    </row>
    <row r="98" spans="1:3" ht="12.75">
      <c r="A98" s="30" t="s">
        <v>458</v>
      </c>
      <c r="B98" s="34" t="s">
        <v>187</v>
      </c>
      <c r="C98" s="32" t="s">
        <v>186</v>
      </c>
    </row>
    <row r="99" spans="1:3" ht="12.75">
      <c r="A99" s="30" t="s">
        <v>459</v>
      </c>
      <c r="B99" s="34" t="s">
        <v>188</v>
      </c>
      <c r="C99" s="32" t="s">
        <v>186</v>
      </c>
    </row>
    <row r="100" spans="1:3" ht="12.75">
      <c r="A100" s="30" t="s">
        <v>460</v>
      </c>
      <c r="B100" s="34" t="s">
        <v>189</v>
      </c>
      <c r="C100" s="32" t="s">
        <v>186</v>
      </c>
    </row>
    <row r="101" spans="1:3" ht="12.75">
      <c r="A101" s="30" t="s">
        <v>461</v>
      </c>
      <c r="B101" s="34" t="s">
        <v>190</v>
      </c>
      <c r="C101" s="32" t="s">
        <v>186</v>
      </c>
    </row>
    <row r="102" spans="1:3" ht="12.75">
      <c r="A102" s="30" t="s">
        <v>462</v>
      </c>
      <c r="B102" s="34" t="s">
        <v>191</v>
      </c>
      <c r="C102" s="32" t="s">
        <v>171</v>
      </c>
    </row>
    <row r="103" spans="1:3" ht="12.75">
      <c r="A103" s="30" t="s">
        <v>463</v>
      </c>
      <c r="B103" s="34" t="s">
        <v>192</v>
      </c>
      <c r="C103" s="32" t="s">
        <v>171</v>
      </c>
    </row>
    <row r="104" spans="1:3" ht="12.75">
      <c r="A104" s="30" t="s">
        <v>464</v>
      </c>
      <c r="B104" s="34" t="s">
        <v>193</v>
      </c>
      <c r="C104" s="32" t="s">
        <v>149</v>
      </c>
    </row>
    <row r="105" spans="1:3" ht="12.75">
      <c r="A105" s="30" t="s">
        <v>465</v>
      </c>
      <c r="B105" s="34" t="s">
        <v>194</v>
      </c>
      <c r="C105" s="32" t="s">
        <v>149</v>
      </c>
    </row>
    <row r="106" spans="1:3" ht="12.75">
      <c r="A106" s="31" t="s">
        <v>538</v>
      </c>
      <c r="B106" s="34" t="s">
        <v>537</v>
      </c>
      <c r="C106" s="32" t="s">
        <v>149</v>
      </c>
    </row>
    <row r="107" spans="1:3" ht="12.75">
      <c r="A107" s="30" t="s">
        <v>466</v>
      </c>
      <c r="B107" s="34" t="s">
        <v>195</v>
      </c>
      <c r="C107" s="32" t="s">
        <v>171</v>
      </c>
    </row>
    <row r="108" spans="1:3" ht="12.75">
      <c r="A108" s="31" t="s">
        <v>467</v>
      </c>
      <c r="B108" s="38" t="s">
        <v>196</v>
      </c>
      <c r="C108" s="39" t="s">
        <v>171</v>
      </c>
    </row>
    <row r="109" spans="1:3" ht="12.75">
      <c r="A109" s="31" t="s">
        <v>468</v>
      </c>
      <c r="B109" s="38" t="s">
        <v>356</v>
      </c>
      <c r="C109" s="39" t="s">
        <v>171</v>
      </c>
    </row>
    <row r="110" spans="1:3" ht="12.75">
      <c r="A110" s="30" t="s">
        <v>469</v>
      </c>
      <c r="B110" s="35" t="s">
        <v>357</v>
      </c>
      <c r="C110" s="32" t="s">
        <v>171</v>
      </c>
    </row>
    <row r="111" spans="1:3" ht="12.75">
      <c r="A111" s="30" t="s">
        <v>470</v>
      </c>
      <c r="B111" s="35" t="s">
        <v>359</v>
      </c>
      <c r="C111" s="32" t="s">
        <v>361</v>
      </c>
    </row>
    <row r="112" spans="1:3" ht="12.75">
      <c r="A112" s="40" t="s">
        <v>471</v>
      </c>
      <c r="B112" s="35" t="s">
        <v>360</v>
      </c>
      <c r="C112" s="36" t="s">
        <v>361</v>
      </c>
    </row>
    <row r="113" spans="1:3" ht="12.75">
      <c r="A113" s="30" t="s">
        <v>472</v>
      </c>
      <c r="B113" s="34" t="s">
        <v>197</v>
      </c>
      <c r="C113" s="32" t="s">
        <v>149</v>
      </c>
    </row>
    <row r="114" spans="1:3" ht="12.75">
      <c r="A114" s="30" t="s">
        <v>473</v>
      </c>
      <c r="B114" s="34" t="s">
        <v>198</v>
      </c>
      <c r="C114" s="32" t="s">
        <v>149</v>
      </c>
    </row>
    <row r="115" spans="1:3" ht="12.75">
      <c r="A115" s="30" t="s">
        <v>474</v>
      </c>
      <c r="B115" s="35" t="s">
        <v>263</v>
      </c>
      <c r="C115" s="32" t="s">
        <v>149</v>
      </c>
    </row>
    <row r="116" spans="1:3" ht="12.75">
      <c r="A116" s="30" t="s">
        <v>475</v>
      </c>
      <c r="B116" s="34" t="s">
        <v>199</v>
      </c>
      <c r="C116" s="32" t="s">
        <v>149</v>
      </c>
    </row>
    <row r="117" spans="1:3" ht="12.75">
      <c r="A117" s="30" t="s">
        <v>476</v>
      </c>
      <c r="B117" s="35" t="s">
        <v>264</v>
      </c>
      <c r="C117" s="32" t="s">
        <v>149</v>
      </c>
    </row>
    <row r="118" spans="1:3" ht="12.75">
      <c r="A118" s="30" t="s">
        <v>477</v>
      </c>
      <c r="B118" s="34" t="s">
        <v>200</v>
      </c>
      <c r="C118" s="32" t="s">
        <v>149</v>
      </c>
    </row>
    <row r="119" spans="1:3" ht="12.75">
      <c r="A119" s="30" t="s">
        <v>478</v>
      </c>
      <c r="B119" s="35" t="s">
        <v>265</v>
      </c>
      <c r="C119" s="32" t="s">
        <v>149</v>
      </c>
    </row>
    <row r="120" spans="1:3" ht="12.75">
      <c r="A120" s="40" t="s">
        <v>479</v>
      </c>
      <c r="B120" s="35" t="s">
        <v>266</v>
      </c>
      <c r="C120" s="36" t="s">
        <v>149</v>
      </c>
    </row>
    <row r="121" spans="1:3" ht="25.5">
      <c r="A121" s="40" t="s">
        <v>480</v>
      </c>
      <c r="B121" s="35" t="s">
        <v>267</v>
      </c>
      <c r="C121" s="36" t="s">
        <v>149</v>
      </c>
    </row>
    <row r="122" spans="1:3" ht="12.75">
      <c r="A122" s="40" t="s">
        <v>481</v>
      </c>
      <c r="B122" s="35" t="s">
        <v>268</v>
      </c>
      <c r="C122" s="36" t="s">
        <v>149</v>
      </c>
    </row>
    <row r="123" spans="1:3" ht="12.75">
      <c r="A123" s="40" t="s">
        <v>482</v>
      </c>
      <c r="B123" s="35" t="s">
        <v>269</v>
      </c>
      <c r="C123" s="36" t="s">
        <v>149</v>
      </c>
    </row>
    <row r="124" spans="1:3" ht="12.75">
      <c r="A124" s="30" t="s">
        <v>483</v>
      </c>
      <c r="B124" s="34" t="s">
        <v>201</v>
      </c>
      <c r="C124" s="32" t="s">
        <v>149</v>
      </c>
    </row>
    <row r="125" spans="1:3" ht="12.75">
      <c r="A125" s="30" t="s">
        <v>484</v>
      </c>
      <c r="B125" s="34" t="s">
        <v>202</v>
      </c>
      <c r="C125" s="32" t="s">
        <v>149</v>
      </c>
    </row>
    <row r="126" spans="1:3" ht="12.75">
      <c r="A126" s="30" t="s">
        <v>485</v>
      </c>
      <c r="B126" s="34" t="s">
        <v>203</v>
      </c>
      <c r="C126" s="32" t="s">
        <v>149</v>
      </c>
    </row>
    <row r="127" spans="1:3" ht="12.75">
      <c r="A127" s="30" t="s">
        <v>486</v>
      </c>
      <c r="B127" s="35" t="s">
        <v>288</v>
      </c>
      <c r="C127" s="32" t="s">
        <v>149</v>
      </c>
    </row>
    <row r="128" spans="1:3" ht="12.75">
      <c r="A128" s="30" t="s">
        <v>487</v>
      </c>
      <c r="B128" s="34" t="s">
        <v>229</v>
      </c>
      <c r="C128" s="32" t="s">
        <v>149</v>
      </c>
    </row>
    <row r="129" spans="1:3" ht="12.75">
      <c r="A129" s="30" t="s">
        <v>488</v>
      </c>
      <c r="B129" s="35" t="s">
        <v>270</v>
      </c>
      <c r="C129" s="32" t="s">
        <v>149</v>
      </c>
    </row>
    <row r="130" spans="1:3" ht="12.75">
      <c r="A130" s="30" t="s">
        <v>489</v>
      </c>
      <c r="B130" s="34" t="s">
        <v>204</v>
      </c>
      <c r="C130" s="32" t="s">
        <v>149</v>
      </c>
    </row>
    <row r="131" spans="1:3" ht="12.75">
      <c r="A131" s="30" t="s">
        <v>490</v>
      </c>
      <c r="B131" s="34" t="s">
        <v>205</v>
      </c>
      <c r="C131" s="32" t="s">
        <v>149</v>
      </c>
    </row>
    <row r="132" spans="1:3" ht="12.75">
      <c r="A132" s="30" t="s">
        <v>491</v>
      </c>
      <c r="B132" s="34" t="s">
        <v>206</v>
      </c>
      <c r="C132" s="32" t="s">
        <v>149</v>
      </c>
    </row>
    <row r="133" spans="1:3" ht="25.5">
      <c r="A133" s="30" t="s">
        <v>492</v>
      </c>
      <c r="B133" s="35" t="s">
        <v>289</v>
      </c>
      <c r="C133" s="32" t="s">
        <v>149</v>
      </c>
    </row>
    <row r="134" spans="1:3" ht="12.75">
      <c r="A134" s="30" t="s">
        <v>493</v>
      </c>
      <c r="B134" s="34" t="s">
        <v>290</v>
      </c>
      <c r="C134" s="32" t="s">
        <v>149</v>
      </c>
    </row>
    <row r="135" spans="1:3" ht="12.75">
      <c r="A135" s="30" t="s">
        <v>494</v>
      </c>
      <c r="B135" s="35" t="s">
        <v>291</v>
      </c>
      <c r="C135" s="32" t="s">
        <v>149</v>
      </c>
    </row>
    <row r="136" spans="1:3" ht="12.75">
      <c r="A136" s="30" t="s">
        <v>495</v>
      </c>
      <c r="B136" s="35" t="s">
        <v>358</v>
      </c>
      <c r="C136" s="32" t="s">
        <v>149</v>
      </c>
    </row>
    <row r="137" spans="1:3" ht="12.75">
      <c r="A137" s="30" t="s">
        <v>496</v>
      </c>
      <c r="B137" s="35" t="s">
        <v>292</v>
      </c>
      <c r="C137" s="32" t="s">
        <v>149</v>
      </c>
    </row>
    <row r="138" spans="1:3" ht="12.75">
      <c r="A138" s="30" t="s">
        <v>497</v>
      </c>
      <c r="B138" s="35" t="s">
        <v>293</v>
      </c>
      <c r="C138" s="32" t="s">
        <v>149</v>
      </c>
    </row>
    <row r="139" spans="1:3" ht="12.75">
      <c r="A139" s="30" t="s">
        <v>498</v>
      </c>
      <c r="B139" s="34" t="s">
        <v>207</v>
      </c>
      <c r="C139" s="32" t="s">
        <v>149</v>
      </c>
    </row>
    <row r="140" spans="1:3" ht="12.75">
      <c r="A140" s="30" t="s">
        <v>499</v>
      </c>
      <c r="B140" s="34" t="s">
        <v>208</v>
      </c>
      <c r="C140" s="32" t="s">
        <v>149</v>
      </c>
    </row>
    <row r="141" spans="1:3" ht="12.75">
      <c r="A141" s="30" t="s">
        <v>500</v>
      </c>
      <c r="B141" s="34" t="s">
        <v>209</v>
      </c>
      <c r="C141" s="32" t="s">
        <v>149</v>
      </c>
    </row>
    <row r="142" spans="1:3" ht="12.75">
      <c r="A142" s="30" t="s">
        <v>501</v>
      </c>
      <c r="B142" s="34" t="s">
        <v>210</v>
      </c>
      <c r="C142" s="32" t="s">
        <v>149</v>
      </c>
    </row>
    <row r="143" spans="1:3" ht="12.75">
      <c r="A143" s="30" t="s">
        <v>502</v>
      </c>
      <c r="B143" s="34" t="s">
        <v>211</v>
      </c>
      <c r="C143" s="32" t="s">
        <v>149</v>
      </c>
    </row>
    <row r="144" spans="1:3" ht="12.75">
      <c r="A144" s="30" t="s">
        <v>503</v>
      </c>
      <c r="B144" s="34" t="s">
        <v>212</v>
      </c>
      <c r="C144" s="32" t="s">
        <v>149</v>
      </c>
    </row>
    <row r="145" spans="1:3" ht="12.75">
      <c r="A145" s="30" t="s">
        <v>504</v>
      </c>
      <c r="B145" s="34" t="s">
        <v>213</v>
      </c>
      <c r="C145" s="32" t="s">
        <v>214</v>
      </c>
    </row>
    <row r="146" spans="1:3" ht="12.75">
      <c r="A146" s="30" t="s">
        <v>505</v>
      </c>
      <c r="B146" s="34" t="s">
        <v>215</v>
      </c>
      <c r="C146" s="32" t="s">
        <v>149</v>
      </c>
    </row>
    <row r="147" spans="1:3" ht="12.75">
      <c r="A147" s="30" t="s">
        <v>506</v>
      </c>
      <c r="B147" s="34" t="s">
        <v>216</v>
      </c>
      <c r="C147" s="32" t="s">
        <v>149</v>
      </c>
    </row>
    <row r="148" spans="1:3" ht="12.75">
      <c r="A148" s="30" t="s">
        <v>507</v>
      </c>
      <c r="B148" s="34" t="s">
        <v>217</v>
      </c>
      <c r="C148" s="32" t="s">
        <v>149</v>
      </c>
    </row>
    <row r="149" spans="1:3" ht="12.75">
      <c r="A149" s="30" t="s">
        <v>508</v>
      </c>
      <c r="B149" s="34" t="s">
        <v>218</v>
      </c>
      <c r="C149" s="32" t="s">
        <v>149</v>
      </c>
    </row>
    <row r="150" spans="1:3" ht="12.75">
      <c r="A150" s="30" t="s">
        <v>509</v>
      </c>
      <c r="B150" s="34" t="s">
        <v>219</v>
      </c>
      <c r="C150" s="32" t="s">
        <v>149</v>
      </c>
    </row>
    <row r="151" spans="1:3" ht="12.75">
      <c r="A151" s="30" t="s">
        <v>510</v>
      </c>
      <c r="B151" s="34" t="s">
        <v>220</v>
      </c>
      <c r="C151" s="32" t="s">
        <v>149</v>
      </c>
    </row>
    <row r="152" spans="1:3" ht="12.75">
      <c r="A152" s="30" t="s">
        <v>511</v>
      </c>
      <c r="B152" s="35" t="s">
        <v>271</v>
      </c>
      <c r="C152" s="32" t="s">
        <v>149</v>
      </c>
    </row>
    <row r="153" spans="1:3" ht="12.75">
      <c r="A153" s="30" t="s">
        <v>512</v>
      </c>
      <c r="B153" s="34" t="s">
        <v>221</v>
      </c>
      <c r="C153" s="32" t="s">
        <v>149</v>
      </c>
    </row>
    <row r="154" spans="1:3" ht="12.75">
      <c r="A154" s="30" t="s">
        <v>513</v>
      </c>
      <c r="B154" s="35" t="s">
        <v>272</v>
      </c>
      <c r="C154" s="32" t="s">
        <v>149</v>
      </c>
    </row>
    <row r="155" spans="1:3" ht="12.75">
      <c r="A155" s="30" t="s">
        <v>514</v>
      </c>
      <c r="B155" s="34" t="s">
        <v>222</v>
      </c>
      <c r="C155" s="32" t="s">
        <v>223</v>
      </c>
    </row>
    <row r="156" spans="1:3" ht="12.75">
      <c r="A156" s="30" t="s">
        <v>515</v>
      </c>
      <c r="B156" s="34" t="s">
        <v>224</v>
      </c>
      <c r="C156" s="32" t="s">
        <v>225</v>
      </c>
    </row>
    <row r="157" spans="1:3" ht="12.75">
      <c r="A157" s="30" t="s">
        <v>516</v>
      </c>
      <c r="B157" s="34" t="s">
        <v>226</v>
      </c>
      <c r="C157" s="32" t="s">
        <v>225</v>
      </c>
    </row>
    <row r="158" spans="1:3" ht="12.75">
      <c r="A158" s="30" t="s">
        <v>517</v>
      </c>
      <c r="B158" s="34" t="s">
        <v>294</v>
      </c>
      <c r="C158" s="32" t="s">
        <v>149</v>
      </c>
    </row>
    <row r="159" spans="1:3" ht="25.5">
      <c r="A159" s="30" t="s">
        <v>518</v>
      </c>
      <c r="B159" s="35" t="s">
        <v>295</v>
      </c>
      <c r="C159" s="32" t="s">
        <v>149</v>
      </c>
    </row>
    <row r="160" spans="1:3" ht="12.75">
      <c r="A160" s="30" t="s">
        <v>519</v>
      </c>
      <c r="B160" s="30" t="s">
        <v>296</v>
      </c>
      <c r="C160" s="30" t="s">
        <v>149</v>
      </c>
    </row>
    <row r="161" spans="1:3" ht="12.75">
      <c r="A161" s="30" t="s">
        <v>520</v>
      </c>
      <c r="B161" s="30" t="s">
        <v>297</v>
      </c>
      <c r="C161" s="30" t="s">
        <v>149</v>
      </c>
    </row>
    <row r="162" spans="1:3" ht="12.75">
      <c r="A162" s="30" t="s">
        <v>521</v>
      </c>
      <c r="B162" s="30" t="s">
        <v>273</v>
      </c>
      <c r="C162" s="30" t="s">
        <v>149</v>
      </c>
    </row>
    <row r="163" spans="1:3" ht="12.75">
      <c r="A163" s="30" t="s">
        <v>527</v>
      </c>
      <c r="B163" s="30" t="s">
        <v>528</v>
      </c>
      <c r="C163" s="30" t="s">
        <v>149</v>
      </c>
    </row>
    <row r="164" spans="1:3" ht="12.75">
      <c r="A164" s="31" t="s">
        <v>539</v>
      </c>
      <c r="B164" s="30" t="s">
        <v>540</v>
      </c>
      <c r="C164" s="30" t="s">
        <v>149</v>
      </c>
    </row>
  </sheetData>
  <sheetProtection/>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Hárok1"/>
  <dimension ref="A1:C33"/>
  <sheetViews>
    <sheetView zoomScalePageLayoutView="0" workbookViewId="0" topLeftCell="A1">
      <selection activeCell="A1" sqref="A1"/>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0" customFormat="1" ht="12.75">
      <c r="A1" s="21" t="s">
        <v>234</v>
      </c>
      <c r="B1" s="21" t="s">
        <v>235</v>
      </c>
      <c r="C1" s="21" t="s">
        <v>236</v>
      </c>
    </row>
    <row r="2" spans="1:3" s="20" customFormat="1" ht="12.75">
      <c r="A2" s="25">
        <v>1512132</v>
      </c>
      <c r="B2" s="6" t="s">
        <v>237</v>
      </c>
      <c r="C2" s="6" t="s">
        <v>238</v>
      </c>
    </row>
    <row r="3" spans="1:3" s="20" customFormat="1" ht="12.75">
      <c r="A3" s="25">
        <v>1531111</v>
      </c>
      <c r="B3" s="6" t="s">
        <v>300</v>
      </c>
      <c r="C3" s="6" t="s">
        <v>238</v>
      </c>
    </row>
    <row r="4" spans="1:3" s="20" customFormat="1" ht="12.75">
      <c r="A4" s="25">
        <v>1532101</v>
      </c>
      <c r="B4" s="6" t="s">
        <v>301</v>
      </c>
      <c r="C4" s="6" t="s">
        <v>171</v>
      </c>
    </row>
    <row r="5" spans="1:3" s="20" customFormat="1" ht="12.75">
      <c r="A5" s="25">
        <v>1532102</v>
      </c>
      <c r="B5" s="6" t="s">
        <v>302</v>
      </c>
      <c r="C5" s="6" t="s">
        <v>171</v>
      </c>
    </row>
    <row r="6" spans="1:3" s="20" customFormat="1" ht="12.75">
      <c r="A6" s="25">
        <v>1533110</v>
      </c>
      <c r="B6" s="6" t="s">
        <v>303</v>
      </c>
      <c r="C6" s="6" t="s">
        <v>238</v>
      </c>
    </row>
    <row r="7" spans="1:3" s="20" customFormat="1" ht="12.75">
      <c r="A7" s="25">
        <v>1533131</v>
      </c>
      <c r="B7" s="6" t="s">
        <v>304</v>
      </c>
      <c r="C7" s="6" t="s">
        <v>238</v>
      </c>
    </row>
    <row r="8" spans="1:3" s="20" customFormat="1" ht="12.75">
      <c r="A8" s="25">
        <v>1533132</v>
      </c>
      <c r="B8" s="6" t="s">
        <v>305</v>
      </c>
      <c r="C8" s="6" t="s">
        <v>238</v>
      </c>
    </row>
    <row r="9" spans="1:3" s="20" customFormat="1" ht="12.75">
      <c r="A9" s="25">
        <v>1533141</v>
      </c>
      <c r="B9" s="6" t="s">
        <v>306</v>
      </c>
      <c r="C9" s="6" t="s">
        <v>238</v>
      </c>
    </row>
    <row r="10" spans="1:3" s="20" customFormat="1" ht="12.75">
      <c r="A10" s="25">
        <v>1533142</v>
      </c>
      <c r="B10" s="6" t="s">
        <v>307</v>
      </c>
      <c r="C10" s="6" t="s">
        <v>238</v>
      </c>
    </row>
    <row r="11" spans="1:3" s="20" customFormat="1" ht="12.75">
      <c r="A11" s="25">
        <v>1533150</v>
      </c>
      <c r="B11" s="6" t="s">
        <v>308</v>
      </c>
      <c r="C11" s="6" t="s">
        <v>238</v>
      </c>
    </row>
    <row r="12" spans="1:3" s="20" customFormat="1" ht="12.75">
      <c r="A12" s="25">
        <v>1533151</v>
      </c>
      <c r="B12" s="6" t="s">
        <v>309</v>
      </c>
      <c r="C12" s="6" t="s">
        <v>238</v>
      </c>
    </row>
    <row r="13" spans="1:3" s="20" customFormat="1" ht="12.75">
      <c r="A13" s="25">
        <v>1533152</v>
      </c>
      <c r="B13" s="6" t="s">
        <v>310</v>
      </c>
      <c r="C13" s="6" t="s">
        <v>238</v>
      </c>
    </row>
    <row r="14" spans="1:3" s="20" customFormat="1" ht="12.75">
      <c r="A14" s="25">
        <v>1533210</v>
      </c>
      <c r="B14" s="6" t="s">
        <v>311</v>
      </c>
      <c r="C14" s="6" t="s">
        <v>238</v>
      </c>
    </row>
    <row r="15" spans="1:3" ht="12.75">
      <c r="A15" s="25">
        <v>1533221</v>
      </c>
      <c r="B15" s="6" t="s">
        <v>312</v>
      </c>
      <c r="C15" s="6" t="s">
        <v>238</v>
      </c>
    </row>
    <row r="16" spans="1:3" ht="12.75">
      <c r="A16" s="25">
        <v>1533222</v>
      </c>
      <c r="B16" s="6" t="s">
        <v>313</v>
      </c>
      <c r="C16" s="6" t="s">
        <v>238</v>
      </c>
    </row>
    <row r="17" spans="1:3" ht="12.75">
      <c r="A17" s="25">
        <v>1533223</v>
      </c>
      <c r="B17" s="6" t="s">
        <v>314</v>
      </c>
      <c r="C17" s="6" t="s">
        <v>238</v>
      </c>
    </row>
    <row r="18" spans="1:3" ht="12.75">
      <c r="A18" s="25">
        <v>1542110</v>
      </c>
      <c r="B18" s="6" t="s">
        <v>239</v>
      </c>
      <c r="C18" s="6" t="s">
        <v>238</v>
      </c>
    </row>
    <row r="19" spans="1:3" ht="12.75">
      <c r="A19" s="25">
        <v>1542111</v>
      </c>
      <c r="B19" s="6" t="s">
        <v>315</v>
      </c>
      <c r="C19" s="6" t="s">
        <v>238</v>
      </c>
    </row>
    <row r="20" spans="1:3" ht="12.75">
      <c r="A20" s="25">
        <v>1542112</v>
      </c>
      <c r="B20" s="6" t="s">
        <v>316</v>
      </c>
      <c r="C20" s="6" t="s">
        <v>238</v>
      </c>
    </row>
    <row r="21" spans="1:3" ht="12.75">
      <c r="A21" s="25">
        <v>1543100</v>
      </c>
      <c r="B21" s="6" t="s">
        <v>317</v>
      </c>
      <c r="C21" s="6" t="s">
        <v>238</v>
      </c>
    </row>
    <row r="22" spans="1:3" ht="12.75">
      <c r="A22" s="25">
        <v>1543110</v>
      </c>
      <c r="B22" s="6" t="s">
        <v>240</v>
      </c>
      <c r="C22" s="6" t="s">
        <v>238</v>
      </c>
    </row>
    <row r="23" spans="1:3" ht="12.75">
      <c r="A23" s="25">
        <v>1552100</v>
      </c>
      <c r="B23" s="6" t="s">
        <v>318</v>
      </c>
      <c r="C23" s="6" t="s">
        <v>238</v>
      </c>
    </row>
    <row r="24" spans="1:3" ht="12.75">
      <c r="A24" s="25">
        <v>1562220</v>
      </c>
      <c r="B24" s="6" t="s">
        <v>241</v>
      </c>
      <c r="C24" s="6" t="s">
        <v>238</v>
      </c>
    </row>
    <row r="25" spans="1:3" ht="12.75">
      <c r="A25" s="25">
        <v>1596101</v>
      </c>
      <c r="B25" s="6" t="s">
        <v>319</v>
      </c>
      <c r="C25" s="6" t="s">
        <v>171</v>
      </c>
    </row>
    <row r="26" spans="1:3" ht="12.75">
      <c r="A26" s="25">
        <v>1596102</v>
      </c>
      <c r="B26" s="6" t="s">
        <v>320</v>
      </c>
      <c r="C26" s="6" t="s">
        <v>171</v>
      </c>
    </row>
    <row r="27" spans="1:3" ht="12.75">
      <c r="A27" s="25">
        <v>1596103</v>
      </c>
      <c r="B27" s="6" t="s">
        <v>321</v>
      </c>
      <c r="C27" s="6" t="s">
        <v>171</v>
      </c>
    </row>
    <row r="28" spans="1:3" ht="12.75">
      <c r="A28" s="25">
        <v>1596104</v>
      </c>
      <c r="B28" s="6" t="s">
        <v>322</v>
      </c>
      <c r="C28" s="6" t="s">
        <v>171</v>
      </c>
    </row>
    <row r="29" spans="1:3" ht="12.75">
      <c r="A29" s="25">
        <v>1596105</v>
      </c>
      <c r="B29" s="6" t="s">
        <v>323</v>
      </c>
      <c r="C29" s="6" t="s">
        <v>171</v>
      </c>
    </row>
    <row r="30" spans="1:3" ht="12.75">
      <c r="A30" s="25">
        <v>1598110</v>
      </c>
      <c r="B30" s="6" t="s">
        <v>324</v>
      </c>
      <c r="C30" s="6" t="s">
        <v>171</v>
      </c>
    </row>
    <row r="31" spans="1:3" ht="12.75">
      <c r="A31" s="25">
        <v>1598111</v>
      </c>
      <c r="B31" s="6" t="s">
        <v>325</v>
      </c>
      <c r="C31" s="6" t="s">
        <v>171</v>
      </c>
    </row>
    <row r="32" spans="1:3" ht="12.75">
      <c r="A32" s="25">
        <v>1598121</v>
      </c>
      <c r="B32" s="6" t="s">
        <v>326</v>
      </c>
      <c r="C32" s="6" t="s">
        <v>171</v>
      </c>
    </row>
    <row r="33" spans="1:3" ht="12.75">
      <c r="A33" s="25">
        <v>1598122</v>
      </c>
      <c r="B33" s="6" t="s">
        <v>327</v>
      </c>
      <c r="C33" s="6" t="s">
        <v>171</v>
      </c>
    </row>
  </sheetData>
  <sheetProtection password="EA52" sheet="1" objects="1" scenarios="1"/>
  <printOptions/>
  <pageMargins left="0.75" right="0.75" top="1" bottom="1"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
  <dimension ref="A1:B24"/>
  <sheetViews>
    <sheetView zoomScalePageLayoutView="0" workbookViewId="0" topLeftCell="A1">
      <selection activeCell="B2" sqref="B2:B24"/>
    </sheetView>
  </sheetViews>
  <sheetFormatPr defaultColWidth="9.00390625" defaultRowHeight="12.75"/>
  <cols>
    <col min="1" max="1" width="68.00390625" style="28" customWidth="1"/>
    <col min="2" max="16384" width="9.125" style="28" customWidth="1"/>
  </cols>
  <sheetData>
    <row r="1" spans="1:2" ht="12.75">
      <c r="A1" s="27" t="s">
        <v>126</v>
      </c>
      <c r="B1" s="27" t="s">
        <v>125</v>
      </c>
    </row>
    <row r="2" spans="1:2" ht="12.75">
      <c r="A2" s="29" t="s">
        <v>127</v>
      </c>
      <c r="B2" s="29">
        <v>1511</v>
      </c>
    </row>
    <row r="3" spans="1:2" ht="12.75">
      <c r="A3" s="29" t="s">
        <v>128</v>
      </c>
      <c r="B3" s="29">
        <v>1512</v>
      </c>
    </row>
    <row r="4" spans="1:2" ht="12.75">
      <c r="A4" s="29" t="s">
        <v>129</v>
      </c>
      <c r="B4" s="29">
        <v>1520</v>
      </c>
    </row>
    <row r="5" spans="1:2" ht="12.75">
      <c r="A5" s="29" t="s">
        <v>130</v>
      </c>
      <c r="B5" s="29">
        <v>1533</v>
      </c>
    </row>
    <row r="6" spans="1:2" ht="12.75">
      <c r="A6" s="29" t="s">
        <v>131</v>
      </c>
      <c r="B6" s="29">
        <v>1541</v>
      </c>
    </row>
    <row r="7" spans="1:2" ht="12.75">
      <c r="A7" s="29" t="s">
        <v>132</v>
      </c>
      <c r="B7" s="29">
        <v>1551</v>
      </c>
    </row>
    <row r="8" spans="1:2" ht="12.75">
      <c r="A8" s="29" t="s">
        <v>133</v>
      </c>
      <c r="B8" s="29">
        <v>1561</v>
      </c>
    </row>
    <row r="9" spans="1:2" ht="12.75">
      <c r="A9" s="29" t="s">
        <v>134</v>
      </c>
      <c r="B9" s="29">
        <v>1562</v>
      </c>
    </row>
    <row r="10" spans="1:2" ht="12.75">
      <c r="A10" s="29" t="s">
        <v>135</v>
      </c>
      <c r="B10" s="29">
        <v>1581</v>
      </c>
    </row>
    <row r="11" spans="1:2" ht="12.75">
      <c r="A11" s="29" t="s">
        <v>136</v>
      </c>
      <c r="B11" s="29">
        <v>1583</v>
      </c>
    </row>
    <row r="12" spans="1:2" ht="12.75">
      <c r="A12" s="29" t="s">
        <v>362</v>
      </c>
      <c r="B12" s="29">
        <v>1584</v>
      </c>
    </row>
    <row r="13" spans="1:2" ht="12.75">
      <c r="A13" s="29" t="s">
        <v>137</v>
      </c>
      <c r="B13" s="29">
        <v>1591</v>
      </c>
    </row>
    <row r="14" spans="1:2" ht="12.75">
      <c r="A14" s="29" t="s">
        <v>138</v>
      </c>
      <c r="B14" s="29">
        <v>1593</v>
      </c>
    </row>
    <row r="15" spans="1:2" ht="12.75">
      <c r="A15" s="29" t="s">
        <v>139</v>
      </c>
      <c r="B15" s="29">
        <v>1596</v>
      </c>
    </row>
    <row r="16" spans="1:2" ht="12.75">
      <c r="A16" s="29" t="s">
        <v>140</v>
      </c>
      <c r="B16" s="29">
        <v>1598</v>
      </c>
    </row>
    <row r="17" spans="1:2" ht="12.75">
      <c r="A17" s="29" t="s">
        <v>141</v>
      </c>
      <c r="B17" s="29">
        <v>1599</v>
      </c>
    </row>
    <row r="18" spans="1:2" ht="12.75">
      <c r="A18" s="29" t="s">
        <v>142</v>
      </c>
      <c r="B18" s="29">
        <v>1600</v>
      </c>
    </row>
    <row r="19" spans="1:2" ht="12.75">
      <c r="A19" s="27" t="s">
        <v>529</v>
      </c>
      <c r="B19" s="29">
        <v>1700</v>
      </c>
    </row>
    <row r="20" spans="1:2" ht="12.75">
      <c r="A20" s="29" t="s">
        <v>143</v>
      </c>
      <c r="B20" s="29">
        <v>2451</v>
      </c>
    </row>
    <row r="21" spans="1:2" ht="12.75">
      <c r="A21" s="29" t="s">
        <v>144</v>
      </c>
      <c r="B21" s="29">
        <v>2452</v>
      </c>
    </row>
    <row r="22" spans="1:2" ht="12.75">
      <c r="A22" s="29" t="s">
        <v>145</v>
      </c>
      <c r="B22" s="29">
        <v>2953</v>
      </c>
    </row>
    <row r="23" spans="1:2" ht="12.75">
      <c r="A23" s="29" t="s">
        <v>146</v>
      </c>
      <c r="B23" s="29">
        <v>7300</v>
      </c>
    </row>
    <row r="24" spans="1:2" ht="12.75">
      <c r="A24" s="29" t="s">
        <v>147</v>
      </c>
      <c r="B24" s="29">
        <v>7420</v>
      </c>
    </row>
  </sheetData>
  <sheetProtection password="EA52"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4"/>
  <sheetViews>
    <sheetView showFormulas="1" zoomScalePageLayoutView="0" workbookViewId="0" topLeftCell="A1">
      <selection activeCell="A1" sqref="A1"/>
    </sheetView>
  </sheetViews>
  <sheetFormatPr defaultColWidth="9.00390625" defaultRowHeight="12.75"/>
  <cols>
    <col min="1" max="1" width="5.00390625" style="62" bestFit="1" customWidth="1"/>
    <col min="2" max="2" width="5.375" style="62" bestFit="1" customWidth="1"/>
    <col min="3" max="3" width="5.875" style="62" bestFit="1" customWidth="1"/>
    <col min="4" max="4" width="18.625" style="62" bestFit="1" customWidth="1"/>
    <col min="5" max="5" width="13.375" style="64" bestFit="1" customWidth="1"/>
    <col min="6" max="6" width="13.875" style="64" bestFit="1" customWidth="1"/>
    <col min="7" max="7" width="11.375" style="62" bestFit="1" customWidth="1"/>
    <col min="8" max="8" width="4.625" style="62" bestFit="1" customWidth="1"/>
  </cols>
  <sheetData>
    <row r="1" spans="1:8" ht="12.75">
      <c r="A1" s="63" t="s">
        <v>1186</v>
      </c>
      <c r="B1" s="63" t="s">
        <v>1189</v>
      </c>
      <c r="C1" s="63" t="s">
        <v>1542</v>
      </c>
      <c r="D1" s="63" t="s">
        <v>126</v>
      </c>
      <c r="E1" s="65" t="s">
        <v>1543</v>
      </c>
      <c r="F1" s="65" t="s">
        <v>1544</v>
      </c>
      <c r="G1" s="63" t="s">
        <v>1545</v>
      </c>
      <c r="H1" s="63" t="s">
        <v>1546</v>
      </c>
    </row>
    <row r="2" spans="1:8" ht="12.75">
      <c r="A2" s="62" t="s">
        <v>917</v>
      </c>
      <c r="B2" s="62" t="s">
        <v>719</v>
      </c>
      <c r="C2" s="62" t="s">
        <v>1547</v>
      </c>
      <c r="D2" s="62" t="s">
        <v>1548</v>
      </c>
      <c r="E2" s="64">
        <v>0</v>
      </c>
      <c r="F2" s="64">
        <v>2000000</v>
      </c>
      <c r="G2" s="108">
        <f>R18800031</f>
        <v>0</v>
      </c>
      <c r="H2" s="62" t="s">
        <v>1549</v>
      </c>
    </row>
    <row r="3" spans="1:8" ht="12.75">
      <c r="A3" s="62" t="s">
        <v>917</v>
      </c>
      <c r="B3" s="62" t="s">
        <v>719</v>
      </c>
      <c r="C3" s="62" t="s">
        <v>1550</v>
      </c>
      <c r="D3" s="62" t="s">
        <v>1548</v>
      </c>
      <c r="E3" s="64">
        <v>0</v>
      </c>
      <c r="F3" s="64">
        <v>2000000</v>
      </c>
      <c r="G3" s="108">
        <f>R18800032</f>
        <v>0</v>
      </c>
      <c r="H3" s="62" t="s">
        <v>1549</v>
      </c>
    </row>
    <row r="4" spans="1:7" ht="12.75">
      <c r="A4" s="62" t="s">
        <v>864</v>
      </c>
      <c r="B4" s="62" t="s">
        <v>715</v>
      </c>
      <c r="C4" s="62" t="s">
        <v>1547</v>
      </c>
      <c r="D4" s="62" t="s">
        <v>1551</v>
      </c>
      <c r="E4" s="64">
        <v>-15000000</v>
      </c>
      <c r="F4" s="64">
        <v>15000000</v>
      </c>
      <c r="G4" s="108">
        <f>R18500011</f>
        <v>0</v>
      </c>
    </row>
    <row r="5" spans="1:7" ht="12.75">
      <c r="A5" s="62" t="s">
        <v>864</v>
      </c>
      <c r="B5" s="62" t="s">
        <v>715</v>
      </c>
      <c r="C5" s="62" t="s">
        <v>1550</v>
      </c>
      <c r="D5" s="62" t="s">
        <v>1551</v>
      </c>
      <c r="E5" s="64">
        <v>-15000000</v>
      </c>
      <c r="F5" s="64">
        <v>15000000</v>
      </c>
      <c r="G5" s="108">
        <f>R18500012</f>
        <v>0</v>
      </c>
    </row>
    <row r="6" spans="1:7" ht="12.75">
      <c r="A6" s="62" t="s">
        <v>864</v>
      </c>
      <c r="B6" s="62" t="s">
        <v>717</v>
      </c>
      <c r="C6" s="62" t="s">
        <v>1547</v>
      </c>
      <c r="D6" s="62" t="s">
        <v>1552</v>
      </c>
      <c r="E6" s="64">
        <v>0</v>
      </c>
      <c r="F6" s="64">
        <v>400000000</v>
      </c>
      <c r="G6" s="108">
        <f>R18500021</f>
        <v>0</v>
      </c>
    </row>
    <row r="7" spans="1:7" ht="12.75">
      <c r="A7" s="62" t="s">
        <v>864</v>
      </c>
      <c r="B7" s="62" t="s">
        <v>717</v>
      </c>
      <c r="C7" s="62" t="s">
        <v>1550</v>
      </c>
      <c r="D7" s="62" t="s">
        <v>1552</v>
      </c>
      <c r="E7" s="64">
        <v>0</v>
      </c>
      <c r="F7" s="64">
        <v>400000000</v>
      </c>
      <c r="G7" s="108">
        <f>R18500022</f>
        <v>0</v>
      </c>
    </row>
    <row r="8" spans="1:7" ht="12.75">
      <c r="A8" s="62" t="s">
        <v>886</v>
      </c>
      <c r="B8" s="62" t="s">
        <v>715</v>
      </c>
      <c r="C8" s="62" t="s">
        <v>1547</v>
      </c>
      <c r="D8" s="62" t="s">
        <v>1553</v>
      </c>
      <c r="E8" s="64">
        <v>0</v>
      </c>
      <c r="F8" s="64">
        <v>400000000</v>
      </c>
      <c r="G8" s="108">
        <f>R18700011</f>
        <v>0</v>
      </c>
    </row>
    <row r="9" spans="1:7" ht="12.75">
      <c r="A9" s="62" t="s">
        <v>886</v>
      </c>
      <c r="B9" s="62" t="s">
        <v>715</v>
      </c>
      <c r="C9" s="62" t="s">
        <v>1550</v>
      </c>
      <c r="D9" s="62" t="s">
        <v>1553</v>
      </c>
      <c r="E9" s="64">
        <v>0</v>
      </c>
      <c r="F9" s="64">
        <v>400000000</v>
      </c>
      <c r="G9" s="108">
        <f>R18700012</f>
        <v>0</v>
      </c>
    </row>
    <row r="10" spans="1:7" ht="12.75">
      <c r="A10" s="62" t="s">
        <v>917</v>
      </c>
      <c r="B10" s="62" t="s">
        <v>715</v>
      </c>
      <c r="C10" s="62" t="s">
        <v>1547</v>
      </c>
      <c r="D10" s="62" t="s">
        <v>1554</v>
      </c>
      <c r="E10" s="64">
        <v>0</v>
      </c>
      <c r="F10" s="64">
        <v>300</v>
      </c>
      <c r="G10" s="108">
        <f>R18800011</f>
        <v>0</v>
      </c>
    </row>
    <row r="11" spans="1:7" ht="12.75">
      <c r="A11" s="62" t="s">
        <v>917</v>
      </c>
      <c r="B11" s="62" t="s">
        <v>715</v>
      </c>
      <c r="C11" s="62" t="s">
        <v>1550</v>
      </c>
      <c r="D11" s="62" t="s">
        <v>1554</v>
      </c>
      <c r="E11" s="64">
        <v>0</v>
      </c>
      <c r="F11" s="64">
        <v>300</v>
      </c>
      <c r="G11" s="108">
        <f>R18800012</f>
        <v>0</v>
      </c>
    </row>
    <row r="12" spans="1:7" ht="12.75">
      <c r="A12" s="62" t="s">
        <v>942</v>
      </c>
      <c r="B12" s="62" t="s">
        <v>717</v>
      </c>
      <c r="C12" s="62" t="s">
        <v>1547</v>
      </c>
      <c r="D12" s="62" t="s">
        <v>1555</v>
      </c>
      <c r="E12" s="64">
        <v>1</v>
      </c>
      <c r="F12" s="64">
        <v>9000000</v>
      </c>
      <c r="G12" s="108">
        <f>R19000021</f>
        <v>0</v>
      </c>
    </row>
    <row r="13" spans="1:7" ht="12.75">
      <c r="A13" s="62" t="s">
        <v>942</v>
      </c>
      <c r="B13" s="62" t="s">
        <v>717</v>
      </c>
      <c r="C13" s="62" t="s">
        <v>1550</v>
      </c>
      <c r="D13" s="62" t="s">
        <v>1555</v>
      </c>
      <c r="E13" s="64">
        <v>1</v>
      </c>
      <c r="F13" s="64">
        <v>9000000</v>
      </c>
      <c r="G13" s="108">
        <f>R19000022</f>
        <v>0</v>
      </c>
    </row>
    <row r="14" spans="1:7" ht="12.75">
      <c r="A14" s="62" t="s">
        <v>1556</v>
      </c>
      <c r="B14" s="62" t="s">
        <v>715</v>
      </c>
      <c r="C14" s="62" t="s">
        <v>1547</v>
      </c>
      <c r="D14" s="62" t="s">
        <v>842</v>
      </c>
      <c r="E14" s="64">
        <v>0</v>
      </c>
      <c r="F14" s="64">
        <v>1</v>
      </c>
      <c r="G14" s="108">
        <f>R18100011</f>
        <v>0</v>
      </c>
    </row>
    <row r="15" spans="1:7" ht="12.75">
      <c r="A15" s="62" t="s">
        <v>1556</v>
      </c>
      <c r="B15" s="62" t="s">
        <v>717</v>
      </c>
      <c r="C15" s="62" t="s">
        <v>1547</v>
      </c>
      <c r="D15" s="62" t="s">
        <v>843</v>
      </c>
      <c r="E15" s="64">
        <v>0</v>
      </c>
      <c r="F15" s="64">
        <v>1</v>
      </c>
      <c r="G15" s="108">
        <f>R18100021</f>
        <v>0</v>
      </c>
    </row>
    <row r="16" spans="1:7" ht="12.75">
      <c r="A16" s="62" t="s">
        <v>1556</v>
      </c>
      <c r="B16" s="62" t="s">
        <v>719</v>
      </c>
      <c r="C16" s="62" t="s">
        <v>1547</v>
      </c>
      <c r="D16" s="62" t="s">
        <v>844</v>
      </c>
      <c r="E16" s="64">
        <v>0</v>
      </c>
      <c r="F16" s="64">
        <v>1</v>
      </c>
      <c r="G16" s="108">
        <f>R18100031</f>
        <v>0</v>
      </c>
    </row>
    <row r="17" spans="1:7" ht="12.75">
      <c r="A17" s="62" t="s">
        <v>1556</v>
      </c>
      <c r="B17" s="62" t="s">
        <v>721</v>
      </c>
      <c r="C17" s="62" t="s">
        <v>1547</v>
      </c>
      <c r="D17" s="62" t="s">
        <v>845</v>
      </c>
      <c r="E17" s="64">
        <v>0</v>
      </c>
      <c r="F17" s="64">
        <v>1</v>
      </c>
      <c r="G17" s="108">
        <f>R18100041</f>
        <v>0</v>
      </c>
    </row>
    <row r="18" spans="1:7" ht="12.75">
      <c r="A18" s="62" t="s">
        <v>1556</v>
      </c>
      <c r="B18" s="62" t="s">
        <v>723</v>
      </c>
      <c r="C18" s="62" t="s">
        <v>1547</v>
      </c>
      <c r="D18" s="62" t="s">
        <v>846</v>
      </c>
      <c r="E18" s="64">
        <v>0</v>
      </c>
      <c r="F18" s="64">
        <v>1</v>
      </c>
      <c r="G18" s="108">
        <f>R18100051</f>
        <v>0</v>
      </c>
    </row>
    <row r="19" spans="1:7" ht="12.75">
      <c r="A19" s="62" t="s">
        <v>1556</v>
      </c>
      <c r="B19" s="62" t="s">
        <v>725</v>
      </c>
      <c r="C19" s="62" t="s">
        <v>1547</v>
      </c>
      <c r="D19" s="62" t="s">
        <v>847</v>
      </c>
      <c r="E19" s="64">
        <v>0</v>
      </c>
      <c r="F19" s="64">
        <v>1</v>
      </c>
      <c r="G19" s="108">
        <f>R18100061</f>
        <v>0</v>
      </c>
    </row>
    <row r="20" spans="1:7" ht="12.75">
      <c r="A20" s="62" t="s">
        <v>1556</v>
      </c>
      <c r="B20" s="62" t="s">
        <v>727</v>
      </c>
      <c r="C20" s="62" t="s">
        <v>1547</v>
      </c>
      <c r="D20" s="62" t="s">
        <v>848</v>
      </c>
      <c r="E20" s="64">
        <v>0</v>
      </c>
      <c r="F20" s="64">
        <v>1</v>
      </c>
      <c r="G20" s="108">
        <f>R18100071</f>
        <v>0</v>
      </c>
    </row>
    <row r="21" spans="1:7" ht="12.75">
      <c r="A21" s="62" t="s">
        <v>1556</v>
      </c>
      <c r="B21" s="62" t="s">
        <v>729</v>
      </c>
      <c r="C21" s="62" t="s">
        <v>1547</v>
      </c>
      <c r="D21" s="62" t="s">
        <v>849</v>
      </c>
      <c r="E21" s="64">
        <v>0</v>
      </c>
      <c r="F21" s="64">
        <v>1</v>
      </c>
      <c r="G21" s="108">
        <f>R18100081</f>
        <v>0</v>
      </c>
    </row>
    <row r="22" spans="1:7" ht="12.75">
      <c r="A22" s="62" t="s">
        <v>1556</v>
      </c>
      <c r="B22" s="62" t="s">
        <v>731</v>
      </c>
      <c r="C22" s="62" t="s">
        <v>1547</v>
      </c>
      <c r="D22" s="62" t="s">
        <v>850</v>
      </c>
      <c r="E22" s="64">
        <v>0</v>
      </c>
      <c r="F22" s="64">
        <v>1</v>
      </c>
      <c r="G22" s="108">
        <f>R18100091</f>
        <v>0</v>
      </c>
    </row>
    <row r="23" spans="1:7" ht="12.75">
      <c r="A23" s="62" t="s">
        <v>1556</v>
      </c>
      <c r="B23" s="62" t="s">
        <v>743</v>
      </c>
      <c r="C23" s="62" t="s">
        <v>1547</v>
      </c>
      <c r="D23" s="62" t="s">
        <v>851</v>
      </c>
      <c r="E23" s="64">
        <v>0</v>
      </c>
      <c r="F23" s="64">
        <v>1</v>
      </c>
      <c r="G23" s="108">
        <f>R18100101</f>
        <v>0</v>
      </c>
    </row>
    <row r="24" spans="1:7" ht="12.75">
      <c r="A24" s="62" t="s">
        <v>1556</v>
      </c>
      <c r="B24" s="62" t="s">
        <v>715</v>
      </c>
      <c r="C24" s="62" t="s">
        <v>1550</v>
      </c>
      <c r="D24" s="62" t="s">
        <v>842</v>
      </c>
      <c r="E24" s="64">
        <v>0</v>
      </c>
      <c r="F24" s="64">
        <v>1</v>
      </c>
      <c r="G24" s="108">
        <f>R18100012</f>
        <v>0</v>
      </c>
    </row>
    <row r="25" spans="1:7" ht="12.75">
      <c r="A25" s="62" t="s">
        <v>1556</v>
      </c>
      <c r="B25" s="62" t="s">
        <v>717</v>
      </c>
      <c r="C25" s="62" t="s">
        <v>1550</v>
      </c>
      <c r="D25" s="62" t="s">
        <v>843</v>
      </c>
      <c r="E25" s="64">
        <v>0</v>
      </c>
      <c r="F25" s="64">
        <v>1</v>
      </c>
      <c r="G25" s="108">
        <f>R18100022</f>
        <v>0</v>
      </c>
    </row>
    <row r="26" spans="1:7" ht="12.75">
      <c r="A26" s="62" t="s">
        <v>1556</v>
      </c>
      <c r="B26" s="62" t="s">
        <v>719</v>
      </c>
      <c r="C26" s="62" t="s">
        <v>1550</v>
      </c>
      <c r="D26" s="62" t="s">
        <v>844</v>
      </c>
      <c r="E26" s="64">
        <v>0</v>
      </c>
      <c r="F26" s="64">
        <v>1</v>
      </c>
      <c r="G26" s="108">
        <f>R18100032</f>
        <v>0</v>
      </c>
    </row>
    <row r="27" spans="1:7" ht="12.75">
      <c r="A27" s="62" t="s">
        <v>1556</v>
      </c>
      <c r="B27" s="62" t="s">
        <v>721</v>
      </c>
      <c r="C27" s="62" t="s">
        <v>1550</v>
      </c>
      <c r="D27" s="62" t="s">
        <v>845</v>
      </c>
      <c r="E27" s="64">
        <v>0</v>
      </c>
      <c r="F27" s="64">
        <v>1</v>
      </c>
      <c r="G27" s="108">
        <f>R18100042</f>
        <v>0</v>
      </c>
    </row>
    <row r="28" spans="1:7" ht="12.75">
      <c r="A28" s="62" t="s">
        <v>1556</v>
      </c>
      <c r="B28" s="62" t="s">
        <v>723</v>
      </c>
      <c r="C28" s="62" t="s">
        <v>1550</v>
      </c>
      <c r="D28" s="62" t="s">
        <v>846</v>
      </c>
      <c r="E28" s="64">
        <v>0</v>
      </c>
      <c r="F28" s="64">
        <v>1</v>
      </c>
      <c r="G28" s="108">
        <f>R18100052</f>
        <v>0</v>
      </c>
    </row>
    <row r="29" spans="1:7" ht="12.75">
      <c r="A29" s="62" t="s">
        <v>1556</v>
      </c>
      <c r="B29" s="62" t="s">
        <v>725</v>
      </c>
      <c r="C29" s="62" t="s">
        <v>1550</v>
      </c>
      <c r="D29" s="62" t="s">
        <v>847</v>
      </c>
      <c r="E29" s="64">
        <v>0</v>
      </c>
      <c r="F29" s="64">
        <v>1</v>
      </c>
      <c r="G29" s="108">
        <f>R18100062</f>
        <v>0</v>
      </c>
    </row>
    <row r="30" spans="1:7" ht="12.75">
      <c r="A30" s="62" t="s">
        <v>1556</v>
      </c>
      <c r="B30" s="62" t="s">
        <v>727</v>
      </c>
      <c r="C30" s="62" t="s">
        <v>1550</v>
      </c>
      <c r="D30" s="62" t="s">
        <v>848</v>
      </c>
      <c r="E30" s="64">
        <v>0</v>
      </c>
      <c r="F30" s="64">
        <v>1</v>
      </c>
      <c r="G30" s="108">
        <f>R18100072</f>
        <v>0</v>
      </c>
    </row>
    <row r="31" spans="1:7" ht="12.75">
      <c r="A31" s="62" t="s">
        <v>1556</v>
      </c>
      <c r="B31" s="62" t="s">
        <v>729</v>
      </c>
      <c r="C31" s="62" t="s">
        <v>1550</v>
      </c>
      <c r="D31" s="62" t="s">
        <v>849</v>
      </c>
      <c r="E31" s="64">
        <v>0</v>
      </c>
      <c r="F31" s="64">
        <v>1</v>
      </c>
      <c r="G31" s="108">
        <f>R18100082</f>
        <v>0</v>
      </c>
    </row>
    <row r="32" spans="1:7" ht="12.75">
      <c r="A32" s="62" t="s">
        <v>1556</v>
      </c>
      <c r="B32" s="62" t="s">
        <v>731</v>
      </c>
      <c r="C32" s="62" t="s">
        <v>1550</v>
      </c>
      <c r="D32" s="62" t="s">
        <v>850</v>
      </c>
      <c r="E32" s="64">
        <v>0</v>
      </c>
      <c r="F32" s="64">
        <v>1</v>
      </c>
      <c r="G32" s="108">
        <f>R18100092</f>
        <v>0</v>
      </c>
    </row>
    <row r="33" spans="1:7" ht="12.75">
      <c r="A33" s="62" t="s">
        <v>1556</v>
      </c>
      <c r="B33" s="62" t="s">
        <v>743</v>
      </c>
      <c r="C33" s="62" t="s">
        <v>1550</v>
      </c>
      <c r="D33" s="62" t="s">
        <v>851</v>
      </c>
      <c r="E33" s="64">
        <v>0</v>
      </c>
      <c r="F33" s="64">
        <v>1</v>
      </c>
      <c r="G33" s="108">
        <f>R18100102</f>
        <v>0</v>
      </c>
    </row>
    <row r="34" ht="12.75">
      <c r="G34" s="108"/>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B34" sqref="B34"/>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I185"/>
  <sheetViews>
    <sheetView showFormulas="1" zoomScalePageLayoutView="0" workbookViewId="0" topLeftCell="A1">
      <selection activeCell="A1" sqref="A1"/>
    </sheetView>
  </sheetViews>
  <sheetFormatPr defaultColWidth="9.00390625" defaultRowHeight="12.75"/>
  <cols>
    <col min="1" max="1" width="5.00390625" style="62" bestFit="1" customWidth="1"/>
    <col min="2" max="2" width="9.00390625" style="62" bestFit="1" customWidth="1"/>
    <col min="3" max="3" width="9.375" style="62" bestFit="1" customWidth="1"/>
    <col min="4" max="4" width="5.375" style="62" bestFit="1" customWidth="1"/>
    <col min="5" max="5" width="11.875" style="62" bestFit="1" customWidth="1"/>
    <col min="6" max="6" width="6.00390625" style="62" bestFit="1" customWidth="1"/>
    <col min="7" max="7" width="22.25390625" style="62" bestFit="1" customWidth="1"/>
    <col min="8" max="8" width="19.875" style="62" bestFit="1" customWidth="1"/>
    <col min="9" max="9" width="21.75390625" style="62" bestFit="1" customWidth="1"/>
  </cols>
  <sheetData>
    <row r="1" spans="1:9" ht="12.75">
      <c r="A1" s="63" t="s">
        <v>1186</v>
      </c>
      <c r="B1" s="63" t="s">
        <v>1187</v>
      </c>
      <c r="C1" s="63" t="s">
        <v>1188</v>
      </c>
      <c r="D1" s="63" t="s">
        <v>1189</v>
      </c>
      <c r="E1" s="63" t="s">
        <v>1190</v>
      </c>
      <c r="F1" s="63" t="s">
        <v>1191</v>
      </c>
      <c r="G1" s="63" t="s">
        <v>1192</v>
      </c>
      <c r="H1" s="63" t="s">
        <v>990</v>
      </c>
      <c r="I1" s="63" t="s">
        <v>862</v>
      </c>
    </row>
    <row r="2" spans="1:9" ht="12.75">
      <c r="A2" s="62" t="s">
        <v>1193</v>
      </c>
      <c r="B2" s="62" t="s">
        <v>581</v>
      </c>
      <c r="C2" s="62" t="s">
        <v>581</v>
      </c>
      <c r="E2" s="108">
        <f>R19367402</f>
        <v>0</v>
      </c>
      <c r="F2" s="62" t="s">
        <v>869</v>
      </c>
      <c r="G2" s="108">
        <f>R19367403</f>
        <v>0</v>
      </c>
      <c r="H2" s="62" t="s">
        <v>1194</v>
      </c>
      <c r="I2" s="62" t="s">
        <v>1195</v>
      </c>
    </row>
    <row r="3" spans="1:9" ht="12.75">
      <c r="A3" s="62" t="s">
        <v>1193</v>
      </c>
      <c r="B3" s="62" t="s">
        <v>582</v>
      </c>
      <c r="C3" s="62" t="s">
        <v>582</v>
      </c>
      <c r="E3" s="108">
        <f>R19367412</f>
        <v>0</v>
      </c>
      <c r="F3" s="62" t="s">
        <v>869</v>
      </c>
      <c r="G3" s="108">
        <f>R19367413</f>
        <v>0</v>
      </c>
      <c r="H3" s="62" t="s">
        <v>1196</v>
      </c>
      <c r="I3" s="62" t="s">
        <v>1197</v>
      </c>
    </row>
    <row r="4" spans="1:9" ht="12.75">
      <c r="A4" s="62" t="s">
        <v>1193</v>
      </c>
      <c r="B4" s="62" t="s">
        <v>583</v>
      </c>
      <c r="C4" s="62" t="s">
        <v>583</v>
      </c>
      <c r="E4" s="108">
        <f>R19367422</f>
        <v>0</v>
      </c>
      <c r="F4" s="62" t="s">
        <v>869</v>
      </c>
      <c r="G4" s="108">
        <f>R19367423</f>
        <v>0</v>
      </c>
      <c r="H4" s="62" t="s">
        <v>1198</v>
      </c>
      <c r="I4" s="62" t="s">
        <v>1199</v>
      </c>
    </row>
    <row r="5" spans="1:9" ht="12.75">
      <c r="A5" s="62" t="s">
        <v>1193</v>
      </c>
      <c r="B5" s="62" t="s">
        <v>584</v>
      </c>
      <c r="C5" s="62" t="s">
        <v>584</v>
      </c>
      <c r="E5" s="108">
        <f>R19367452</f>
        <v>0</v>
      </c>
      <c r="F5" s="62" t="s">
        <v>869</v>
      </c>
      <c r="G5" s="108">
        <f>R19367453</f>
        <v>0</v>
      </c>
      <c r="H5" s="62" t="s">
        <v>1200</v>
      </c>
      <c r="I5" s="62" t="s">
        <v>1201</v>
      </c>
    </row>
    <row r="6" spans="1:9" ht="12.75">
      <c r="A6" s="62" t="s">
        <v>1193</v>
      </c>
      <c r="B6" s="62" t="s">
        <v>585</v>
      </c>
      <c r="C6" s="62" t="s">
        <v>585</v>
      </c>
      <c r="E6" s="108">
        <f>R19367552</f>
        <v>0</v>
      </c>
      <c r="F6" s="62" t="s">
        <v>869</v>
      </c>
      <c r="G6" s="108">
        <f>R19367553</f>
        <v>0</v>
      </c>
      <c r="H6" s="62" t="s">
        <v>1202</v>
      </c>
      <c r="I6" s="62" t="s">
        <v>1203</v>
      </c>
    </row>
    <row r="7" spans="1:9" ht="12.75">
      <c r="A7" s="62" t="s">
        <v>1193</v>
      </c>
      <c r="B7" s="62" t="s">
        <v>586</v>
      </c>
      <c r="C7" s="62" t="s">
        <v>586</v>
      </c>
      <c r="E7" s="108">
        <f>R19367602</f>
        <v>0</v>
      </c>
      <c r="F7" s="62" t="s">
        <v>869</v>
      </c>
      <c r="G7" s="108">
        <f>R19367603</f>
        <v>0</v>
      </c>
      <c r="H7" s="62" t="s">
        <v>1204</v>
      </c>
      <c r="I7" s="62" t="s">
        <v>1205</v>
      </c>
    </row>
    <row r="8" spans="1:9" ht="12.75">
      <c r="A8" s="62" t="s">
        <v>1193</v>
      </c>
      <c r="B8" s="62" t="s">
        <v>587</v>
      </c>
      <c r="C8" s="62" t="s">
        <v>587</v>
      </c>
      <c r="E8" s="108">
        <f>R19367612</f>
        <v>0</v>
      </c>
      <c r="F8" s="62" t="s">
        <v>869</v>
      </c>
      <c r="G8" s="108">
        <f>R19367613</f>
        <v>0</v>
      </c>
      <c r="H8" s="62" t="s">
        <v>1206</v>
      </c>
      <c r="I8" s="62" t="s">
        <v>1207</v>
      </c>
    </row>
    <row r="9" spans="1:9" ht="12.75">
      <c r="A9" s="62" t="s">
        <v>1193</v>
      </c>
      <c r="B9" s="62" t="s">
        <v>588</v>
      </c>
      <c r="C9" s="62" t="s">
        <v>588</v>
      </c>
      <c r="E9" s="108">
        <f>R19367622</f>
        <v>0</v>
      </c>
      <c r="F9" s="62" t="s">
        <v>869</v>
      </c>
      <c r="G9" s="108">
        <f>R19367623</f>
        <v>0</v>
      </c>
      <c r="H9" s="62" t="s">
        <v>1208</v>
      </c>
      <c r="I9" s="62" t="s">
        <v>1209</v>
      </c>
    </row>
    <row r="10" spans="1:9" ht="12.75">
      <c r="A10" s="62" t="s">
        <v>1193</v>
      </c>
      <c r="B10" s="62" t="s">
        <v>589</v>
      </c>
      <c r="C10" s="62" t="s">
        <v>589</v>
      </c>
      <c r="E10" s="108">
        <f>R19367632</f>
        <v>0</v>
      </c>
      <c r="F10" s="62" t="s">
        <v>869</v>
      </c>
      <c r="G10" s="108">
        <f>R19367633</f>
        <v>0</v>
      </c>
      <c r="H10" s="62" t="s">
        <v>1210</v>
      </c>
      <c r="I10" s="62" t="s">
        <v>1211</v>
      </c>
    </row>
    <row r="11" spans="1:9" ht="12.75">
      <c r="A11" s="62" t="s">
        <v>1193</v>
      </c>
      <c r="B11" s="62" t="s">
        <v>590</v>
      </c>
      <c r="C11" s="62" t="s">
        <v>590</v>
      </c>
      <c r="E11" s="108">
        <f>R19367642</f>
        <v>0</v>
      </c>
      <c r="F11" s="62" t="s">
        <v>869</v>
      </c>
      <c r="G11" s="108">
        <f>R19367643</f>
        <v>0</v>
      </c>
      <c r="H11" s="62" t="s">
        <v>1212</v>
      </c>
      <c r="I11" s="62" t="s">
        <v>1213</v>
      </c>
    </row>
    <row r="12" spans="1:9" ht="12.75">
      <c r="A12" s="62" t="s">
        <v>1193</v>
      </c>
      <c r="B12" s="62" t="s">
        <v>591</v>
      </c>
      <c r="C12" s="62" t="s">
        <v>591</v>
      </c>
      <c r="E12" s="108">
        <f>R19367652</f>
        <v>0</v>
      </c>
      <c r="F12" s="62" t="s">
        <v>869</v>
      </c>
      <c r="G12" s="108">
        <f>R19367653</f>
        <v>0</v>
      </c>
      <c r="H12" s="62" t="s">
        <v>1214</v>
      </c>
      <c r="I12" s="62" t="s">
        <v>1215</v>
      </c>
    </row>
    <row r="13" spans="1:9" ht="12.75">
      <c r="A13" s="62" t="s">
        <v>1193</v>
      </c>
      <c r="B13" s="62" t="s">
        <v>592</v>
      </c>
      <c r="C13" s="62" t="s">
        <v>592</v>
      </c>
      <c r="E13" s="108">
        <f>R19367662</f>
        <v>0</v>
      </c>
      <c r="F13" s="62" t="s">
        <v>869</v>
      </c>
      <c r="G13" s="108">
        <f>R19367663</f>
        <v>0</v>
      </c>
      <c r="H13" s="62" t="s">
        <v>1216</v>
      </c>
      <c r="I13" s="62" t="s">
        <v>1217</v>
      </c>
    </row>
    <row r="14" spans="1:9" ht="12.75">
      <c r="A14" s="62" t="s">
        <v>1193</v>
      </c>
      <c r="B14" s="62" t="s">
        <v>593</v>
      </c>
      <c r="C14" s="62" t="s">
        <v>593</v>
      </c>
      <c r="E14" s="108">
        <f>R19367672</f>
        <v>0</v>
      </c>
      <c r="F14" s="62" t="s">
        <v>869</v>
      </c>
      <c r="G14" s="108">
        <f>R19367673</f>
        <v>0</v>
      </c>
      <c r="H14" s="62" t="s">
        <v>1218</v>
      </c>
      <c r="I14" s="62" t="s">
        <v>1219</v>
      </c>
    </row>
    <row r="15" spans="1:9" ht="12.75">
      <c r="A15" s="62" t="s">
        <v>1193</v>
      </c>
      <c r="B15" s="62" t="s">
        <v>594</v>
      </c>
      <c r="C15" s="62" t="s">
        <v>594</v>
      </c>
      <c r="E15" s="108">
        <f>R19367682</f>
        <v>0</v>
      </c>
      <c r="F15" s="62" t="s">
        <v>869</v>
      </c>
      <c r="G15" s="108">
        <f>R19367683</f>
        <v>0</v>
      </c>
      <c r="H15" s="62" t="s">
        <v>1220</v>
      </c>
      <c r="I15" s="62" t="s">
        <v>1221</v>
      </c>
    </row>
    <row r="16" spans="1:9" ht="12.75">
      <c r="A16" s="62" t="s">
        <v>1193</v>
      </c>
      <c r="B16" s="62" t="s">
        <v>595</v>
      </c>
      <c r="C16" s="62" t="s">
        <v>595</v>
      </c>
      <c r="E16" s="108">
        <f>R19367692</f>
        <v>0</v>
      </c>
      <c r="F16" s="62" t="s">
        <v>869</v>
      </c>
      <c r="G16" s="108">
        <f>R19367693</f>
        <v>0</v>
      </c>
      <c r="H16" s="62" t="s">
        <v>1222</v>
      </c>
      <c r="I16" s="62" t="s">
        <v>1223</v>
      </c>
    </row>
    <row r="17" spans="1:9" ht="12.75">
      <c r="A17" s="62" t="s">
        <v>1193</v>
      </c>
      <c r="B17" s="62" t="s">
        <v>596</v>
      </c>
      <c r="C17" s="62" t="s">
        <v>596</v>
      </c>
      <c r="E17" s="108">
        <f>R19367702</f>
        <v>0</v>
      </c>
      <c r="F17" s="62" t="s">
        <v>869</v>
      </c>
      <c r="G17" s="108">
        <f>R19367703</f>
        <v>0</v>
      </c>
      <c r="H17" s="62" t="s">
        <v>1224</v>
      </c>
      <c r="I17" s="62" t="s">
        <v>1225</v>
      </c>
    </row>
    <row r="18" spans="1:9" ht="12.75">
      <c r="A18" s="62" t="s">
        <v>1193</v>
      </c>
      <c r="B18" s="62" t="s">
        <v>597</v>
      </c>
      <c r="C18" s="62" t="s">
        <v>597</v>
      </c>
      <c r="E18" s="108">
        <f>R19367712</f>
        <v>0</v>
      </c>
      <c r="F18" s="62" t="s">
        <v>869</v>
      </c>
      <c r="G18" s="108">
        <f>R19367713</f>
        <v>0</v>
      </c>
      <c r="H18" s="62" t="s">
        <v>1226</v>
      </c>
      <c r="I18" s="62" t="s">
        <v>1227</v>
      </c>
    </row>
    <row r="19" spans="1:9" ht="12.75">
      <c r="A19" s="62" t="s">
        <v>1193</v>
      </c>
      <c r="B19" s="62" t="s">
        <v>598</v>
      </c>
      <c r="C19" s="62" t="s">
        <v>598</v>
      </c>
      <c r="E19" s="108">
        <f>R19367722</f>
        <v>0</v>
      </c>
      <c r="F19" s="62" t="s">
        <v>869</v>
      </c>
      <c r="G19" s="108">
        <f>R19367723</f>
        <v>0</v>
      </c>
      <c r="H19" s="62" t="s">
        <v>1228</v>
      </c>
      <c r="I19" s="62" t="s">
        <v>1229</v>
      </c>
    </row>
    <row r="20" spans="1:9" ht="12.75">
      <c r="A20" s="62" t="s">
        <v>1193</v>
      </c>
      <c r="B20" s="62" t="s">
        <v>599</v>
      </c>
      <c r="C20" s="62" t="s">
        <v>599</v>
      </c>
      <c r="E20" s="108">
        <f>R19367752</f>
        <v>0</v>
      </c>
      <c r="F20" s="62" t="s">
        <v>869</v>
      </c>
      <c r="G20" s="108">
        <f>R19367753</f>
        <v>0</v>
      </c>
      <c r="H20" s="62" t="s">
        <v>1230</v>
      </c>
      <c r="I20" s="62" t="s">
        <v>1231</v>
      </c>
    </row>
    <row r="21" spans="1:9" ht="12.75">
      <c r="A21" s="62" t="s">
        <v>1193</v>
      </c>
      <c r="B21" s="62" t="s">
        <v>600</v>
      </c>
      <c r="C21" s="62" t="s">
        <v>600</v>
      </c>
      <c r="E21" s="108">
        <f>R19367762</f>
        <v>0</v>
      </c>
      <c r="F21" s="62" t="s">
        <v>869</v>
      </c>
      <c r="G21" s="108">
        <f>R19367763</f>
        <v>0</v>
      </c>
      <c r="H21" s="62" t="s">
        <v>1232</v>
      </c>
      <c r="I21" s="62" t="s">
        <v>1233</v>
      </c>
    </row>
    <row r="22" spans="1:9" ht="12.75">
      <c r="A22" s="62" t="s">
        <v>1193</v>
      </c>
      <c r="B22" s="62" t="s">
        <v>601</v>
      </c>
      <c r="C22" s="62" t="s">
        <v>601</v>
      </c>
      <c r="E22" s="108">
        <f>R19367802</f>
        <v>0</v>
      </c>
      <c r="F22" s="62" t="s">
        <v>869</v>
      </c>
      <c r="G22" s="108">
        <f>R19367803</f>
        <v>0</v>
      </c>
      <c r="H22" s="62" t="s">
        <v>1234</v>
      </c>
      <c r="I22" s="62" t="s">
        <v>1235</v>
      </c>
    </row>
    <row r="23" spans="1:9" ht="12.75">
      <c r="A23" s="62" t="s">
        <v>1193</v>
      </c>
      <c r="B23" s="62" t="s">
        <v>602</v>
      </c>
      <c r="C23" s="62" t="s">
        <v>602</v>
      </c>
      <c r="E23" s="108">
        <f>R19367812</f>
        <v>0</v>
      </c>
      <c r="F23" s="62" t="s">
        <v>869</v>
      </c>
      <c r="G23" s="108">
        <f>R19367813</f>
        <v>0</v>
      </c>
      <c r="H23" s="62" t="s">
        <v>1236</v>
      </c>
      <c r="I23" s="62" t="s">
        <v>1237</v>
      </c>
    </row>
    <row r="24" spans="1:9" ht="12.75">
      <c r="A24" s="62" t="s">
        <v>1193</v>
      </c>
      <c r="B24" s="62" t="s">
        <v>603</v>
      </c>
      <c r="C24" s="62" t="s">
        <v>603</v>
      </c>
      <c r="E24" s="108">
        <f>R19367902</f>
        <v>0</v>
      </c>
      <c r="F24" s="62" t="s">
        <v>869</v>
      </c>
      <c r="G24" s="108">
        <f>R19367903</f>
        <v>0</v>
      </c>
      <c r="H24" s="62" t="s">
        <v>1238</v>
      </c>
      <c r="I24" s="62" t="s">
        <v>1239</v>
      </c>
    </row>
    <row r="25" spans="1:9" ht="12.75">
      <c r="A25" s="62" t="s">
        <v>1193</v>
      </c>
      <c r="B25" s="62" t="s">
        <v>604</v>
      </c>
      <c r="C25" s="62" t="s">
        <v>604</v>
      </c>
      <c r="E25" s="108">
        <f>R19367912</f>
        <v>0</v>
      </c>
      <c r="F25" s="62" t="s">
        <v>869</v>
      </c>
      <c r="G25" s="108">
        <f>R19367913</f>
        <v>0</v>
      </c>
      <c r="H25" s="62" t="s">
        <v>1240</v>
      </c>
      <c r="I25" s="62" t="s">
        <v>1241</v>
      </c>
    </row>
    <row r="26" spans="1:9" ht="12.75">
      <c r="A26" s="62" t="s">
        <v>1193</v>
      </c>
      <c r="B26" s="62" t="s">
        <v>605</v>
      </c>
      <c r="C26" s="62" t="s">
        <v>605</v>
      </c>
      <c r="E26" s="108">
        <f>R19367922</f>
        <v>0</v>
      </c>
      <c r="F26" s="62" t="s">
        <v>869</v>
      </c>
      <c r="G26" s="108">
        <f>R19367923</f>
        <v>0</v>
      </c>
      <c r="H26" s="62" t="s">
        <v>1242</v>
      </c>
      <c r="I26" s="62" t="s">
        <v>1243</v>
      </c>
    </row>
    <row r="27" spans="1:9" ht="12.75">
      <c r="A27" s="62" t="s">
        <v>1193</v>
      </c>
      <c r="B27" s="62" t="s">
        <v>606</v>
      </c>
      <c r="C27" s="62" t="s">
        <v>606</v>
      </c>
      <c r="E27" s="108">
        <f>R19367952</f>
        <v>0</v>
      </c>
      <c r="F27" s="62" t="s">
        <v>869</v>
      </c>
      <c r="G27" s="108">
        <f>R19367953</f>
        <v>0</v>
      </c>
      <c r="H27" s="62" t="s">
        <v>1244</v>
      </c>
      <c r="I27" s="62" t="s">
        <v>1245</v>
      </c>
    </row>
    <row r="28" spans="1:9" ht="12.75">
      <c r="A28" s="62" t="s">
        <v>1193</v>
      </c>
      <c r="B28" s="62" t="s">
        <v>607</v>
      </c>
      <c r="C28" s="62" t="s">
        <v>607</v>
      </c>
      <c r="E28" s="108">
        <f>R19367962</f>
        <v>0</v>
      </c>
      <c r="F28" s="62" t="s">
        <v>869</v>
      </c>
      <c r="G28" s="108">
        <f>R19367963</f>
        <v>0</v>
      </c>
      <c r="H28" s="62" t="s">
        <v>1246</v>
      </c>
      <c r="I28" s="62" t="s">
        <v>1247</v>
      </c>
    </row>
    <row r="29" spans="1:9" ht="12.75">
      <c r="A29" s="62" t="s">
        <v>1193</v>
      </c>
      <c r="B29" s="62" t="s">
        <v>608</v>
      </c>
      <c r="C29" s="62" t="s">
        <v>608</v>
      </c>
      <c r="E29" s="108">
        <f>R19368052</f>
        <v>0</v>
      </c>
      <c r="F29" s="62" t="s">
        <v>869</v>
      </c>
      <c r="G29" s="108">
        <f>R19368053</f>
        <v>0</v>
      </c>
      <c r="H29" s="62" t="s">
        <v>1248</v>
      </c>
      <c r="I29" s="62" t="s">
        <v>1249</v>
      </c>
    </row>
    <row r="30" spans="1:9" ht="12.75">
      <c r="A30" s="62" t="s">
        <v>1193</v>
      </c>
      <c r="B30" s="62" t="s">
        <v>609</v>
      </c>
      <c r="C30" s="62" t="s">
        <v>609</v>
      </c>
      <c r="E30" s="108">
        <f>R19368062</f>
        <v>0</v>
      </c>
      <c r="F30" s="62" t="s">
        <v>869</v>
      </c>
      <c r="G30" s="108">
        <f>R19368063</f>
        <v>0</v>
      </c>
      <c r="H30" s="62" t="s">
        <v>1250</v>
      </c>
      <c r="I30" s="62" t="s">
        <v>1251</v>
      </c>
    </row>
    <row r="31" spans="1:9" ht="12.75">
      <c r="A31" s="62" t="s">
        <v>1193</v>
      </c>
      <c r="B31" s="62" t="s">
        <v>610</v>
      </c>
      <c r="C31" s="62" t="s">
        <v>610</v>
      </c>
      <c r="E31" s="108">
        <f>R19368072</f>
        <v>0</v>
      </c>
      <c r="F31" s="62" t="s">
        <v>869</v>
      </c>
      <c r="G31" s="108">
        <f>R19368073</f>
        <v>0</v>
      </c>
      <c r="H31" s="62" t="s">
        <v>1252</v>
      </c>
      <c r="I31" s="62" t="s">
        <v>1253</v>
      </c>
    </row>
    <row r="32" spans="1:9" ht="12.75">
      <c r="A32" s="62" t="s">
        <v>1193</v>
      </c>
      <c r="B32" s="62" t="s">
        <v>611</v>
      </c>
      <c r="C32" s="62" t="s">
        <v>611</v>
      </c>
      <c r="E32" s="108">
        <f>R19368082</f>
        <v>0</v>
      </c>
      <c r="F32" s="62" t="s">
        <v>869</v>
      </c>
      <c r="G32" s="108">
        <f>R19368083</f>
        <v>0</v>
      </c>
      <c r="H32" s="62" t="s">
        <v>1254</v>
      </c>
      <c r="I32" s="62" t="s">
        <v>1255</v>
      </c>
    </row>
    <row r="33" spans="1:9" ht="12.75">
      <c r="A33" s="62" t="s">
        <v>1193</v>
      </c>
      <c r="B33" s="62" t="s">
        <v>612</v>
      </c>
      <c r="C33" s="62" t="s">
        <v>612</v>
      </c>
      <c r="E33" s="108">
        <f>R19368092</f>
        <v>0</v>
      </c>
      <c r="F33" s="62" t="s">
        <v>869</v>
      </c>
      <c r="G33" s="108">
        <f>R19368093</f>
        <v>0</v>
      </c>
      <c r="H33" s="62" t="s">
        <v>1256</v>
      </c>
      <c r="I33" s="62" t="s">
        <v>1257</v>
      </c>
    </row>
    <row r="34" spans="1:9" ht="12.75">
      <c r="A34" s="62" t="s">
        <v>1193</v>
      </c>
      <c r="B34" s="62" t="s">
        <v>613</v>
      </c>
      <c r="C34" s="62" t="s">
        <v>613</v>
      </c>
      <c r="E34" s="108">
        <f>R19368102</f>
        <v>0</v>
      </c>
      <c r="F34" s="62" t="s">
        <v>869</v>
      </c>
      <c r="G34" s="108">
        <f>R19368103</f>
        <v>0</v>
      </c>
      <c r="H34" s="62" t="s">
        <v>1258</v>
      </c>
      <c r="I34" s="62" t="s">
        <v>1259</v>
      </c>
    </row>
    <row r="35" spans="1:9" ht="12.75">
      <c r="A35" s="62" t="s">
        <v>1193</v>
      </c>
      <c r="B35" s="62" t="s">
        <v>614</v>
      </c>
      <c r="C35" s="62" t="s">
        <v>614</v>
      </c>
      <c r="E35" s="108">
        <f>R19368112</f>
        <v>0</v>
      </c>
      <c r="F35" s="62" t="s">
        <v>869</v>
      </c>
      <c r="G35" s="108">
        <f>R19368113</f>
        <v>0</v>
      </c>
      <c r="H35" s="62" t="s">
        <v>1260</v>
      </c>
      <c r="I35" s="62" t="s">
        <v>1261</v>
      </c>
    </row>
    <row r="36" spans="1:9" ht="12.75">
      <c r="A36" s="62" t="s">
        <v>1193</v>
      </c>
      <c r="B36" s="62" t="s">
        <v>615</v>
      </c>
      <c r="C36" s="62" t="s">
        <v>615</v>
      </c>
      <c r="E36" s="108">
        <f>R19368122</f>
        <v>0</v>
      </c>
      <c r="F36" s="62" t="s">
        <v>869</v>
      </c>
      <c r="G36" s="108">
        <f>R19368123</f>
        <v>0</v>
      </c>
      <c r="H36" s="62" t="s">
        <v>1262</v>
      </c>
      <c r="I36" s="62" t="s">
        <v>1263</v>
      </c>
    </row>
    <row r="37" spans="1:9" ht="12.75">
      <c r="A37" s="62" t="s">
        <v>1193</v>
      </c>
      <c r="B37" s="62" t="s">
        <v>616</v>
      </c>
      <c r="C37" s="62" t="s">
        <v>616</v>
      </c>
      <c r="E37" s="108">
        <f>R19368132</f>
        <v>0</v>
      </c>
      <c r="F37" s="62" t="s">
        <v>869</v>
      </c>
      <c r="G37" s="108">
        <f>R19368133</f>
        <v>0</v>
      </c>
      <c r="H37" s="62" t="s">
        <v>1264</v>
      </c>
      <c r="I37" s="62" t="s">
        <v>1265</v>
      </c>
    </row>
    <row r="38" spans="1:9" ht="12.75">
      <c r="A38" s="62" t="s">
        <v>1193</v>
      </c>
      <c r="B38" s="62" t="s">
        <v>617</v>
      </c>
      <c r="C38" s="62" t="s">
        <v>617</v>
      </c>
      <c r="E38" s="108">
        <f>R19368142</f>
        <v>0</v>
      </c>
      <c r="F38" s="62" t="s">
        <v>869</v>
      </c>
      <c r="G38" s="108">
        <f>R19368143</f>
        <v>0</v>
      </c>
      <c r="H38" s="62" t="s">
        <v>1266</v>
      </c>
      <c r="I38" s="62" t="s">
        <v>1267</v>
      </c>
    </row>
    <row r="39" spans="1:9" ht="12.75">
      <c r="A39" s="62" t="s">
        <v>1193</v>
      </c>
      <c r="B39" s="62" t="s">
        <v>618</v>
      </c>
      <c r="C39" s="62" t="s">
        <v>618</v>
      </c>
      <c r="E39" s="108">
        <f>R19368152</f>
        <v>0</v>
      </c>
      <c r="F39" s="62" t="s">
        <v>869</v>
      </c>
      <c r="G39" s="108">
        <f>R19368153</f>
        <v>0</v>
      </c>
      <c r="H39" s="62" t="s">
        <v>1268</v>
      </c>
      <c r="I39" s="62" t="s">
        <v>1269</v>
      </c>
    </row>
    <row r="40" spans="1:9" ht="12.75">
      <c r="A40" s="62" t="s">
        <v>1193</v>
      </c>
      <c r="B40" s="62" t="s">
        <v>619</v>
      </c>
      <c r="C40" s="62" t="s">
        <v>619</v>
      </c>
      <c r="E40" s="108">
        <f>R19368162</f>
        <v>0</v>
      </c>
      <c r="F40" s="62" t="s">
        <v>869</v>
      </c>
      <c r="G40" s="108">
        <f>R19368163</f>
        <v>0</v>
      </c>
      <c r="H40" s="62" t="s">
        <v>1270</v>
      </c>
      <c r="I40" s="62" t="s">
        <v>1271</v>
      </c>
    </row>
    <row r="41" spans="1:9" ht="12.75">
      <c r="A41" s="62" t="s">
        <v>1193</v>
      </c>
      <c r="B41" s="62" t="s">
        <v>620</v>
      </c>
      <c r="C41" s="62" t="s">
        <v>620</v>
      </c>
      <c r="E41" s="108">
        <f>R19368172</f>
        <v>0</v>
      </c>
      <c r="F41" s="62" t="s">
        <v>869</v>
      </c>
      <c r="G41" s="108">
        <f>R19368173</f>
        <v>0</v>
      </c>
      <c r="H41" s="62" t="s">
        <v>1272</v>
      </c>
      <c r="I41" s="62" t="s">
        <v>1273</v>
      </c>
    </row>
    <row r="42" spans="1:9" ht="12.75">
      <c r="A42" s="62" t="s">
        <v>942</v>
      </c>
      <c r="B42" s="62" t="s">
        <v>715</v>
      </c>
      <c r="C42" s="62" t="s">
        <v>753</v>
      </c>
      <c r="E42" s="108">
        <f>R19000012</f>
        <v>0</v>
      </c>
      <c r="F42" s="62" t="s">
        <v>869</v>
      </c>
      <c r="G42" s="108">
        <f>R19000013+R19000014</f>
        <v>0</v>
      </c>
      <c r="H42" s="62" t="s">
        <v>1274</v>
      </c>
      <c r="I42" s="62" t="s">
        <v>1275</v>
      </c>
    </row>
    <row r="43" spans="1:9" ht="12.75">
      <c r="A43" s="62" t="s">
        <v>942</v>
      </c>
      <c r="B43" s="62" t="s">
        <v>715</v>
      </c>
      <c r="C43" s="62" t="s">
        <v>753</v>
      </c>
      <c r="E43" s="108">
        <f>R19000022</f>
        <v>0</v>
      </c>
      <c r="F43" s="62" t="s">
        <v>869</v>
      </c>
      <c r="G43" s="108">
        <f>R19000023+R19000024</f>
        <v>0</v>
      </c>
      <c r="H43" s="62" t="s">
        <v>1276</v>
      </c>
      <c r="I43" s="62" t="s">
        <v>1277</v>
      </c>
    </row>
    <row r="44" spans="1:9" ht="12.75">
      <c r="A44" s="62" t="s">
        <v>942</v>
      </c>
      <c r="B44" s="62" t="s">
        <v>715</v>
      </c>
      <c r="C44" s="62" t="s">
        <v>753</v>
      </c>
      <c r="E44" s="108">
        <f>R19000032</f>
        <v>0</v>
      </c>
      <c r="F44" s="62" t="s">
        <v>869</v>
      </c>
      <c r="G44" s="108">
        <f>R19000033+R19000034</f>
        <v>0</v>
      </c>
      <c r="H44" s="62" t="s">
        <v>1278</v>
      </c>
      <c r="I44" s="62" t="s">
        <v>1279</v>
      </c>
    </row>
    <row r="45" spans="1:9" ht="12.75">
      <c r="A45" s="62" t="s">
        <v>942</v>
      </c>
      <c r="B45" s="62" t="s">
        <v>715</v>
      </c>
      <c r="C45" s="62" t="s">
        <v>753</v>
      </c>
      <c r="E45" s="108">
        <f>R19000042</f>
        <v>0</v>
      </c>
      <c r="F45" s="62" t="s">
        <v>869</v>
      </c>
      <c r="G45" s="108">
        <f>R19000043+R19000044</f>
        <v>0</v>
      </c>
      <c r="H45" s="62" t="s">
        <v>1280</v>
      </c>
      <c r="I45" s="62" t="s">
        <v>1281</v>
      </c>
    </row>
    <row r="46" spans="1:9" ht="12.75">
      <c r="A46" s="62" t="s">
        <v>942</v>
      </c>
      <c r="B46" s="62" t="s">
        <v>715</v>
      </c>
      <c r="C46" s="62" t="s">
        <v>753</v>
      </c>
      <c r="E46" s="108">
        <f>R19000052</f>
        <v>0</v>
      </c>
      <c r="F46" s="62" t="s">
        <v>869</v>
      </c>
      <c r="G46" s="108">
        <f>R19000053+R19000054</f>
        <v>0</v>
      </c>
      <c r="H46" s="62" t="s">
        <v>1282</v>
      </c>
      <c r="I46" s="62" t="s">
        <v>1283</v>
      </c>
    </row>
    <row r="47" spans="1:9" ht="12.75">
      <c r="A47" s="62" t="s">
        <v>942</v>
      </c>
      <c r="B47" s="62" t="s">
        <v>715</v>
      </c>
      <c r="C47" s="62" t="s">
        <v>753</v>
      </c>
      <c r="E47" s="108">
        <f>R19000062</f>
        <v>0</v>
      </c>
      <c r="F47" s="62" t="s">
        <v>869</v>
      </c>
      <c r="G47" s="108">
        <f>R19000063+R19000064</f>
        <v>0</v>
      </c>
      <c r="H47" s="62" t="s">
        <v>1284</v>
      </c>
      <c r="I47" s="62" t="s">
        <v>1285</v>
      </c>
    </row>
    <row r="48" spans="1:9" ht="12.75">
      <c r="A48" s="62" t="s">
        <v>942</v>
      </c>
      <c r="B48" s="62" t="s">
        <v>715</v>
      </c>
      <c r="C48" s="62" t="s">
        <v>753</v>
      </c>
      <c r="E48" s="108">
        <f>R19000072</f>
        <v>0</v>
      </c>
      <c r="F48" s="62" t="s">
        <v>869</v>
      </c>
      <c r="G48" s="108">
        <f>R19000073+R19000074</f>
        <v>0</v>
      </c>
      <c r="H48" s="62" t="s">
        <v>1286</v>
      </c>
      <c r="I48" s="62" t="s">
        <v>1287</v>
      </c>
    </row>
    <row r="49" spans="1:9" ht="12.75">
      <c r="A49" s="62" t="s">
        <v>942</v>
      </c>
      <c r="B49" s="62" t="s">
        <v>715</v>
      </c>
      <c r="C49" s="62" t="s">
        <v>753</v>
      </c>
      <c r="E49" s="108">
        <f>R19000082</f>
        <v>0</v>
      </c>
      <c r="F49" s="62" t="s">
        <v>869</v>
      </c>
      <c r="G49" s="108">
        <f>R19000083+R19000084</f>
        <v>0</v>
      </c>
      <c r="H49" s="62" t="s">
        <v>1288</v>
      </c>
      <c r="I49" s="62" t="s">
        <v>1289</v>
      </c>
    </row>
    <row r="50" spans="1:9" ht="12.75">
      <c r="A50" s="62" t="s">
        <v>942</v>
      </c>
      <c r="B50" s="62" t="s">
        <v>715</v>
      </c>
      <c r="C50" s="62" t="s">
        <v>753</v>
      </c>
      <c r="E50" s="108">
        <f>R19000092</f>
        <v>0</v>
      </c>
      <c r="F50" s="62" t="s">
        <v>869</v>
      </c>
      <c r="G50" s="108">
        <f>R19000093+R19000094</f>
        <v>0</v>
      </c>
      <c r="H50" s="62" t="s">
        <v>1290</v>
      </c>
      <c r="I50" s="62" t="s">
        <v>1291</v>
      </c>
    </row>
    <row r="51" spans="1:9" ht="12.75">
      <c r="A51" s="62" t="s">
        <v>942</v>
      </c>
      <c r="B51" s="62" t="s">
        <v>715</v>
      </c>
      <c r="C51" s="62" t="s">
        <v>753</v>
      </c>
      <c r="E51" s="108">
        <f>R19000102</f>
        <v>0</v>
      </c>
      <c r="F51" s="62" t="s">
        <v>869</v>
      </c>
      <c r="G51" s="108">
        <f>R19000103+R19000104</f>
        <v>0</v>
      </c>
      <c r="H51" s="62" t="s">
        <v>1292</v>
      </c>
      <c r="I51" s="62" t="s">
        <v>1293</v>
      </c>
    </row>
    <row r="52" spans="1:9" ht="12.75">
      <c r="A52" s="62" t="s">
        <v>942</v>
      </c>
      <c r="B52" s="62" t="s">
        <v>715</v>
      </c>
      <c r="C52" s="62" t="s">
        <v>753</v>
      </c>
      <c r="E52" s="108">
        <f>R19000112</f>
        <v>0</v>
      </c>
      <c r="F52" s="62" t="s">
        <v>869</v>
      </c>
      <c r="G52" s="108">
        <f>R19000113+R19000114</f>
        <v>0</v>
      </c>
      <c r="H52" s="62" t="s">
        <v>1294</v>
      </c>
      <c r="I52" s="62" t="s">
        <v>1295</v>
      </c>
    </row>
    <row r="53" spans="1:9" ht="12.75">
      <c r="A53" s="62" t="s">
        <v>942</v>
      </c>
      <c r="B53" s="62" t="s">
        <v>715</v>
      </c>
      <c r="C53" s="62" t="s">
        <v>753</v>
      </c>
      <c r="E53" s="108">
        <f>R19000122</f>
        <v>0</v>
      </c>
      <c r="F53" s="62" t="s">
        <v>869</v>
      </c>
      <c r="G53" s="108">
        <f>R19000123+R19000124</f>
        <v>0</v>
      </c>
      <c r="H53" s="62" t="s">
        <v>1296</v>
      </c>
      <c r="I53" s="62" t="s">
        <v>1297</v>
      </c>
    </row>
    <row r="54" spans="1:9" ht="12.75">
      <c r="A54" s="62" t="s">
        <v>942</v>
      </c>
      <c r="B54" s="62" t="s">
        <v>715</v>
      </c>
      <c r="C54" s="62" t="s">
        <v>753</v>
      </c>
      <c r="E54" s="108">
        <f>R19000132</f>
        <v>0</v>
      </c>
      <c r="F54" s="62" t="s">
        <v>869</v>
      </c>
      <c r="G54" s="108">
        <f>R19000133+R19000134</f>
        <v>0</v>
      </c>
      <c r="H54" s="62" t="s">
        <v>1298</v>
      </c>
      <c r="I54" s="62" t="s">
        <v>1299</v>
      </c>
    </row>
    <row r="55" spans="1:9" ht="12.75">
      <c r="A55" s="62" t="s">
        <v>942</v>
      </c>
      <c r="B55" s="62" t="s">
        <v>715</v>
      </c>
      <c r="C55" s="62" t="s">
        <v>753</v>
      </c>
      <c r="E55" s="108">
        <f>R19000142</f>
        <v>0</v>
      </c>
      <c r="F55" s="62" t="s">
        <v>869</v>
      </c>
      <c r="G55" s="108">
        <f>R19000143+R19000144</f>
        <v>0</v>
      </c>
      <c r="H55" s="62" t="s">
        <v>1300</v>
      </c>
      <c r="I55" s="62" t="s">
        <v>1301</v>
      </c>
    </row>
    <row r="56" spans="1:9" ht="12.75">
      <c r="A56" s="62" t="s">
        <v>942</v>
      </c>
      <c r="B56" s="62" t="s">
        <v>715</v>
      </c>
      <c r="C56" s="62" t="s">
        <v>753</v>
      </c>
      <c r="E56" s="108">
        <f>R19000152</f>
        <v>0</v>
      </c>
      <c r="F56" s="62" t="s">
        <v>869</v>
      </c>
      <c r="G56" s="108">
        <f>R19000153+R19000154</f>
        <v>0</v>
      </c>
      <c r="H56" s="62" t="s">
        <v>1302</v>
      </c>
      <c r="I56" s="62" t="s">
        <v>1303</v>
      </c>
    </row>
    <row r="57" spans="1:9" ht="12.75">
      <c r="A57" s="62" t="s">
        <v>1193</v>
      </c>
      <c r="B57" s="62" t="s">
        <v>549</v>
      </c>
      <c r="C57" s="62" t="s">
        <v>558</v>
      </c>
      <c r="E57" s="108">
        <f>R19366772</f>
        <v>0</v>
      </c>
      <c r="F57" s="62" t="s">
        <v>869</v>
      </c>
      <c r="G57" s="108">
        <f>R19366773</f>
        <v>0</v>
      </c>
      <c r="H57" s="62" t="s">
        <v>1304</v>
      </c>
      <c r="I57" s="62" t="s">
        <v>1305</v>
      </c>
    </row>
    <row r="58" spans="1:9" ht="12.75">
      <c r="A58" s="62" t="s">
        <v>1193</v>
      </c>
      <c r="B58" s="62" t="s">
        <v>549</v>
      </c>
      <c r="C58" s="62" t="s">
        <v>558</v>
      </c>
      <c r="E58" s="108">
        <f>R19366782</f>
        <v>0</v>
      </c>
      <c r="F58" s="62" t="s">
        <v>869</v>
      </c>
      <c r="G58" s="108">
        <f>R19366783</f>
        <v>0</v>
      </c>
      <c r="H58" s="62" t="s">
        <v>1306</v>
      </c>
      <c r="I58" s="62" t="s">
        <v>1307</v>
      </c>
    </row>
    <row r="59" spans="1:9" ht="12.75">
      <c r="A59" s="62" t="s">
        <v>1193</v>
      </c>
      <c r="B59" s="62" t="s">
        <v>549</v>
      </c>
      <c r="C59" s="62" t="s">
        <v>558</v>
      </c>
      <c r="E59" s="108">
        <f>R19366792</f>
        <v>0</v>
      </c>
      <c r="F59" s="62" t="s">
        <v>869</v>
      </c>
      <c r="G59" s="108">
        <f>R19366793</f>
        <v>0</v>
      </c>
      <c r="H59" s="62" t="s">
        <v>1308</v>
      </c>
      <c r="I59" s="62" t="s">
        <v>1309</v>
      </c>
    </row>
    <row r="60" spans="1:9" ht="12.75">
      <c r="A60" s="62" t="s">
        <v>1193</v>
      </c>
      <c r="B60" s="62" t="s">
        <v>549</v>
      </c>
      <c r="C60" s="62" t="s">
        <v>558</v>
      </c>
      <c r="E60" s="108">
        <f>R19366802</f>
        <v>0</v>
      </c>
      <c r="F60" s="62" t="s">
        <v>869</v>
      </c>
      <c r="G60" s="108">
        <f>R19366803</f>
        <v>0</v>
      </c>
      <c r="H60" s="62" t="s">
        <v>1310</v>
      </c>
      <c r="I60" s="62" t="s">
        <v>1311</v>
      </c>
    </row>
    <row r="61" spans="1:9" ht="12.75">
      <c r="A61" s="62" t="s">
        <v>1193</v>
      </c>
      <c r="B61" s="62" t="s">
        <v>549</v>
      </c>
      <c r="C61" s="62" t="s">
        <v>558</v>
      </c>
      <c r="E61" s="108">
        <f>R19366812</f>
        <v>0</v>
      </c>
      <c r="F61" s="62" t="s">
        <v>869</v>
      </c>
      <c r="G61" s="108">
        <f>R19366813</f>
        <v>0</v>
      </c>
      <c r="H61" s="62" t="s">
        <v>1312</v>
      </c>
      <c r="I61" s="62" t="s">
        <v>1313</v>
      </c>
    </row>
    <row r="62" spans="1:9" ht="12.75">
      <c r="A62" s="62" t="s">
        <v>1193</v>
      </c>
      <c r="B62" s="62" t="s">
        <v>549</v>
      </c>
      <c r="C62" s="62" t="s">
        <v>558</v>
      </c>
      <c r="E62" s="108">
        <f>R19366822</f>
        <v>0</v>
      </c>
      <c r="F62" s="62" t="s">
        <v>869</v>
      </c>
      <c r="G62" s="108">
        <f>R19366823</f>
        <v>0</v>
      </c>
      <c r="H62" s="62" t="s">
        <v>1314</v>
      </c>
      <c r="I62" s="62" t="s">
        <v>1315</v>
      </c>
    </row>
    <row r="63" spans="1:9" ht="12.75">
      <c r="A63" s="62" t="s">
        <v>1193</v>
      </c>
      <c r="B63" s="62" t="s">
        <v>549</v>
      </c>
      <c r="C63" s="62" t="s">
        <v>558</v>
      </c>
      <c r="E63" s="108">
        <f>R19366832</f>
        <v>0</v>
      </c>
      <c r="F63" s="62" t="s">
        <v>869</v>
      </c>
      <c r="G63" s="108">
        <f>R19366833</f>
        <v>0</v>
      </c>
      <c r="H63" s="62" t="s">
        <v>1316</v>
      </c>
      <c r="I63" s="62" t="s">
        <v>1317</v>
      </c>
    </row>
    <row r="64" spans="1:9" ht="12.75">
      <c r="A64" s="62" t="s">
        <v>1193</v>
      </c>
      <c r="B64" s="62" t="s">
        <v>549</v>
      </c>
      <c r="C64" s="62" t="s">
        <v>558</v>
      </c>
      <c r="E64" s="108">
        <f>R19366842</f>
        <v>0</v>
      </c>
      <c r="F64" s="62" t="s">
        <v>869</v>
      </c>
      <c r="G64" s="108">
        <f>R19366843</f>
        <v>0</v>
      </c>
      <c r="H64" s="62" t="s">
        <v>1318</v>
      </c>
      <c r="I64" s="62" t="s">
        <v>1319</v>
      </c>
    </row>
    <row r="65" spans="1:9" ht="12.75">
      <c r="A65" s="62" t="s">
        <v>1193</v>
      </c>
      <c r="B65" s="62" t="s">
        <v>559</v>
      </c>
      <c r="C65" s="62" t="s">
        <v>559</v>
      </c>
      <c r="E65" s="108">
        <f>R19366902</f>
        <v>0</v>
      </c>
      <c r="F65" s="62" t="s">
        <v>869</v>
      </c>
      <c r="G65" s="108">
        <f>R19366903</f>
        <v>0</v>
      </c>
      <c r="H65" s="62" t="s">
        <v>1320</v>
      </c>
      <c r="I65" s="62" t="s">
        <v>1321</v>
      </c>
    </row>
    <row r="66" spans="1:9" ht="12.75">
      <c r="A66" s="62" t="s">
        <v>1193</v>
      </c>
      <c r="B66" s="62" t="s">
        <v>546</v>
      </c>
      <c r="C66" s="62" t="s">
        <v>546</v>
      </c>
      <c r="E66" s="108">
        <f>R19366742</f>
        <v>0</v>
      </c>
      <c r="F66" s="62" t="s">
        <v>869</v>
      </c>
      <c r="G66" s="108">
        <f>R19366743</f>
        <v>0</v>
      </c>
      <c r="H66" s="62" t="s">
        <v>1322</v>
      </c>
      <c r="I66" s="62" t="s">
        <v>1323</v>
      </c>
    </row>
    <row r="67" spans="1:9" ht="12.75">
      <c r="A67" s="62" t="s">
        <v>1193</v>
      </c>
      <c r="B67" s="62" t="s">
        <v>547</v>
      </c>
      <c r="C67" s="62" t="s">
        <v>547</v>
      </c>
      <c r="E67" s="108">
        <f>R19366752</f>
        <v>0</v>
      </c>
      <c r="F67" s="62" t="s">
        <v>869</v>
      </c>
      <c r="G67" s="108">
        <f>R19366753</f>
        <v>0</v>
      </c>
      <c r="H67" s="62" t="s">
        <v>1324</v>
      </c>
      <c r="I67" s="62" t="s">
        <v>1325</v>
      </c>
    </row>
    <row r="68" spans="1:9" ht="12.75">
      <c r="A68" s="62" t="s">
        <v>1193</v>
      </c>
      <c r="B68" s="62" t="s">
        <v>548</v>
      </c>
      <c r="C68" s="62" t="s">
        <v>548</v>
      </c>
      <c r="E68" s="108">
        <f>R19366762</f>
        <v>0</v>
      </c>
      <c r="F68" s="62" t="s">
        <v>869</v>
      </c>
      <c r="G68" s="108">
        <f>R19366763</f>
        <v>0</v>
      </c>
      <c r="H68" s="62" t="s">
        <v>1326</v>
      </c>
      <c r="I68" s="62" t="s">
        <v>1327</v>
      </c>
    </row>
    <row r="69" spans="1:9" ht="12.75">
      <c r="A69" s="62" t="s">
        <v>1193</v>
      </c>
      <c r="B69" s="62" t="s">
        <v>549</v>
      </c>
      <c r="C69" s="62" t="s">
        <v>549</v>
      </c>
      <c r="E69" s="108">
        <f>R19366772</f>
        <v>0</v>
      </c>
      <c r="F69" s="62" t="s">
        <v>869</v>
      </c>
      <c r="G69" s="108">
        <f>R19366773</f>
        <v>0</v>
      </c>
      <c r="H69" s="62" t="s">
        <v>1304</v>
      </c>
      <c r="I69" s="62" t="s">
        <v>1305</v>
      </c>
    </row>
    <row r="70" spans="1:9" ht="12.75">
      <c r="A70" s="62" t="s">
        <v>1193</v>
      </c>
      <c r="B70" s="62" t="s">
        <v>550</v>
      </c>
      <c r="C70" s="62" t="s">
        <v>550</v>
      </c>
      <c r="E70" s="108">
        <f>R19366782</f>
        <v>0</v>
      </c>
      <c r="F70" s="62" t="s">
        <v>869</v>
      </c>
      <c r="G70" s="108">
        <f>R19366783</f>
        <v>0</v>
      </c>
      <c r="H70" s="62" t="s">
        <v>1306</v>
      </c>
      <c r="I70" s="62" t="s">
        <v>1307</v>
      </c>
    </row>
    <row r="71" spans="1:9" ht="12.75">
      <c r="A71" s="62" t="s">
        <v>1193</v>
      </c>
      <c r="B71" s="62" t="s">
        <v>551</v>
      </c>
      <c r="C71" s="62" t="s">
        <v>551</v>
      </c>
      <c r="E71" s="108">
        <f>R19366792</f>
        <v>0</v>
      </c>
      <c r="F71" s="62" t="s">
        <v>869</v>
      </c>
      <c r="G71" s="108">
        <f>R19366793</f>
        <v>0</v>
      </c>
      <c r="H71" s="62" t="s">
        <v>1308</v>
      </c>
      <c r="I71" s="62" t="s">
        <v>1309</v>
      </c>
    </row>
    <row r="72" spans="1:9" ht="12.75">
      <c r="A72" s="62" t="s">
        <v>1193</v>
      </c>
      <c r="B72" s="62" t="s">
        <v>552</v>
      </c>
      <c r="C72" s="62" t="s">
        <v>552</v>
      </c>
      <c r="E72" s="108">
        <f>R19366802</f>
        <v>0</v>
      </c>
      <c r="F72" s="62" t="s">
        <v>869</v>
      </c>
      <c r="G72" s="108">
        <f>R19366803</f>
        <v>0</v>
      </c>
      <c r="H72" s="62" t="s">
        <v>1310</v>
      </c>
      <c r="I72" s="62" t="s">
        <v>1311</v>
      </c>
    </row>
    <row r="73" spans="1:9" ht="12.75">
      <c r="A73" s="62" t="s">
        <v>1193</v>
      </c>
      <c r="B73" s="62" t="s">
        <v>554</v>
      </c>
      <c r="C73" s="62" t="s">
        <v>554</v>
      </c>
      <c r="E73" s="108">
        <f>R19366812</f>
        <v>0</v>
      </c>
      <c r="F73" s="62" t="s">
        <v>869</v>
      </c>
      <c r="G73" s="108">
        <f>R19366813</f>
        <v>0</v>
      </c>
      <c r="H73" s="62" t="s">
        <v>1312</v>
      </c>
      <c r="I73" s="62" t="s">
        <v>1313</v>
      </c>
    </row>
    <row r="74" spans="1:9" ht="12.75">
      <c r="A74" s="62" t="s">
        <v>1193</v>
      </c>
      <c r="B74" s="62" t="s">
        <v>556</v>
      </c>
      <c r="C74" s="62" t="s">
        <v>556</v>
      </c>
      <c r="E74" s="108">
        <f>R19366822</f>
        <v>0</v>
      </c>
      <c r="F74" s="62" t="s">
        <v>869</v>
      </c>
      <c r="G74" s="108">
        <f>R19366823</f>
        <v>0</v>
      </c>
      <c r="H74" s="62" t="s">
        <v>1314</v>
      </c>
      <c r="I74" s="62" t="s">
        <v>1315</v>
      </c>
    </row>
    <row r="75" spans="1:9" ht="12.75">
      <c r="A75" s="62" t="s">
        <v>1193</v>
      </c>
      <c r="B75" s="62" t="s">
        <v>557</v>
      </c>
      <c r="C75" s="62" t="s">
        <v>557</v>
      </c>
      <c r="E75" s="108">
        <f>R19366832</f>
        <v>0</v>
      </c>
      <c r="F75" s="62" t="s">
        <v>869</v>
      </c>
      <c r="G75" s="108">
        <f>R19366833</f>
        <v>0</v>
      </c>
      <c r="H75" s="62" t="s">
        <v>1316</v>
      </c>
      <c r="I75" s="62" t="s">
        <v>1317</v>
      </c>
    </row>
    <row r="76" spans="1:9" ht="12.75">
      <c r="A76" s="62" t="s">
        <v>1193</v>
      </c>
      <c r="B76" s="62" t="s">
        <v>558</v>
      </c>
      <c r="C76" s="62" t="s">
        <v>558</v>
      </c>
      <c r="E76" s="108">
        <f>R19366842</f>
        <v>0</v>
      </c>
      <c r="F76" s="62" t="s">
        <v>869</v>
      </c>
      <c r="G76" s="108">
        <f>R19366843</f>
        <v>0</v>
      </c>
      <c r="H76" s="62" t="s">
        <v>1318</v>
      </c>
      <c r="I76" s="62" t="s">
        <v>1319</v>
      </c>
    </row>
    <row r="77" spans="1:9" ht="12.75">
      <c r="A77" s="62" t="s">
        <v>1193</v>
      </c>
      <c r="B77" s="62" t="s">
        <v>559</v>
      </c>
      <c r="C77" s="62" t="s">
        <v>559</v>
      </c>
      <c r="E77" s="108">
        <f>R19366902</f>
        <v>0</v>
      </c>
      <c r="F77" s="62" t="s">
        <v>869</v>
      </c>
      <c r="G77" s="108">
        <f>R19366903</f>
        <v>0</v>
      </c>
      <c r="H77" s="62" t="s">
        <v>1320</v>
      </c>
      <c r="I77" s="62" t="s">
        <v>1321</v>
      </c>
    </row>
    <row r="78" spans="1:9" ht="12.75">
      <c r="A78" s="62" t="s">
        <v>1193</v>
      </c>
      <c r="B78" s="62" t="s">
        <v>560</v>
      </c>
      <c r="C78" s="62" t="s">
        <v>560</v>
      </c>
      <c r="E78" s="108">
        <f>R19366952</f>
        <v>0</v>
      </c>
      <c r="F78" s="62" t="s">
        <v>869</v>
      </c>
      <c r="G78" s="108">
        <f>R19366953</f>
        <v>0</v>
      </c>
      <c r="H78" s="62" t="s">
        <v>1328</v>
      </c>
      <c r="I78" s="62" t="s">
        <v>1329</v>
      </c>
    </row>
    <row r="79" spans="1:9" ht="12.75">
      <c r="A79" s="62" t="s">
        <v>1193</v>
      </c>
      <c r="B79" s="62" t="s">
        <v>561</v>
      </c>
      <c r="C79" s="62" t="s">
        <v>561</v>
      </c>
      <c r="E79" s="108">
        <f>R19366962</f>
        <v>0</v>
      </c>
      <c r="F79" s="62" t="s">
        <v>869</v>
      </c>
      <c r="G79" s="108">
        <f>R19366963</f>
        <v>0</v>
      </c>
      <c r="H79" s="62" t="s">
        <v>1330</v>
      </c>
      <c r="I79" s="62" t="s">
        <v>1331</v>
      </c>
    </row>
    <row r="80" spans="1:9" ht="12.75">
      <c r="A80" s="62" t="s">
        <v>1193</v>
      </c>
      <c r="B80" s="62" t="s">
        <v>562</v>
      </c>
      <c r="C80" s="62" t="s">
        <v>562</v>
      </c>
      <c r="E80" s="108">
        <f>R19366972</f>
        <v>0</v>
      </c>
      <c r="F80" s="62" t="s">
        <v>869</v>
      </c>
      <c r="G80" s="108">
        <f>R19366973</f>
        <v>0</v>
      </c>
      <c r="H80" s="62" t="s">
        <v>1332</v>
      </c>
      <c r="I80" s="62" t="s">
        <v>1333</v>
      </c>
    </row>
    <row r="81" spans="1:9" ht="12.75">
      <c r="A81" s="62" t="s">
        <v>1193</v>
      </c>
      <c r="B81" s="62" t="s">
        <v>563</v>
      </c>
      <c r="C81" s="62" t="s">
        <v>563</v>
      </c>
      <c r="E81" s="108">
        <f>R19366982</f>
        <v>0</v>
      </c>
      <c r="F81" s="62" t="s">
        <v>869</v>
      </c>
      <c r="G81" s="108">
        <f>R19366983</f>
        <v>0</v>
      </c>
      <c r="H81" s="62" t="s">
        <v>1334</v>
      </c>
      <c r="I81" s="62" t="s">
        <v>1335</v>
      </c>
    </row>
    <row r="82" spans="1:9" ht="12.75">
      <c r="A82" s="62" t="s">
        <v>1193</v>
      </c>
      <c r="B82" s="62" t="s">
        <v>564</v>
      </c>
      <c r="C82" s="62" t="s">
        <v>564</v>
      </c>
      <c r="E82" s="108">
        <f>R19366992</f>
        <v>0</v>
      </c>
      <c r="F82" s="62" t="s">
        <v>869</v>
      </c>
      <c r="G82" s="108">
        <f>R19366993</f>
        <v>0</v>
      </c>
      <c r="H82" s="62" t="s">
        <v>1336</v>
      </c>
      <c r="I82" s="62" t="s">
        <v>1337</v>
      </c>
    </row>
    <row r="83" spans="1:9" ht="12.75">
      <c r="A83" s="62" t="s">
        <v>1193</v>
      </c>
      <c r="B83" s="62" t="s">
        <v>565</v>
      </c>
      <c r="C83" s="62" t="s">
        <v>565</v>
      </c>
      <c r="E83" s="108">
        <f>R19367052</f>
        <v>0</v>
      </c>
      <c r="F83" s="62" t="s">
        <v>869</v>
      </c>
      <c r="G83" s="108">
        <f>R19367053</f>
        <v>0</v>
      </c>
      <c r="H83" s="62" t="s">
        <v>1338</v>
      </c>
      <c r="I83" s="62" t="s">
        <v>1339</v>
      </c>
    </row>
    <row r="84" spans="1:9" ht="12.75">
      <c r="A84" s="62" t="s">
        <v>1193</v>
      </c>
      <c r="B84" s="62" t="s">
        <v>566</v>
      </c>
      <c r="C84" s="62" t="s">
        <v>566</v>
      </c>
      <c r="E84" s="108">
        <f>R19367062</f>
        <v>0</v>
      </c>
      <c r="F84" s="62" t="s">
        <v>869</v>
      </c>
      <c r="G84" s="108">
        <f>R19367063</f>
        <v>0</v>
      </c>
      <c r="H84" s="62" t="s">
        <v>1340</v>
      </c>
      <c r="I84" s="62" t="s">
        <v>1341</v>
      </c>
    </row>
    <row r="85" spans="1:9" ht="12.75">
      <c r="A85" s="62" t="s">
        <v>1193</v>
      </c>
      <c r="B85" s="62" t="s">
        <v>567</v>
      </c>
      <c r="C85" s="62" t="s">
        <v>567</v>
      </c>
      <c r="E85" s="108">
        <f>R19367112</f>
        <v>0</v>
      </c>
      <c r="F85" s="62" t="s">
        <v>869</v>
      </c>
      <c r="G85" s="108">
        <f>R19367113</f>
        <v>0</v>
      </c>
      <c r="H85" s="62" t="s">
        <v>1342</v>
      </c>
      <c r="I85" s="62" t="s">
        <v>1343</v>
      </c>
    </row>
    <row r="86" spans="1:9" ht="12.75">
      <c r="A86" s="62" t="s">
        <v>1193</v>
      </c>
      <c r="B86" s="62" t="s">
        <v>568</v>
      </c>
      <c r="C86" s="62" t="s">
        <v>568</v>
      </c>
      <c r="E86" s="108">
        <f>R19367122</f>
        <v>0</v>
      </c>
      <c r="F86" s="62" t="s">
        <v>869</v>
      </c>
      <c r="G86" s="108">
        <f>R19367123</f>
        <v>0</v>
      </c>
      <c r="H86" s="62" t="s">
        <v>1344</v>
      </c>
      <c r="I86" s="62" t="s">
        <v>1345</v>
      </c>
    </row>
    <row r="87" spans="1:9" ht="12.75">
      <c r="A87" s="62" t="s">
        <v>1193</v>
      </c>
      <c r="B87" s="62" t="s">
        <v>569</v>
      </c>
      <c r="C87" s="62" t="s">
        <v>569</v>
      </c>
      <c r="E87" s="108">
        <f>R19367132</f>
        <v>0</v>
      </c>
      <c r="F87" s="62" t="s">
        <v>869</v>
      </c>
      <c r="G87" s="108">
        <f>R19367133</f>
        <v>0</v>
      </c>
      <c r="H87" s="62" t="s">
        <v>1346</v>
      </c>
      <c r="I87" s="62" t="s">
        <v>1347</v>
      </c>
    </row>
    <row r="88" spans="1:9" ht="12.75">
      <c r="A88" s="62" t="s">
        <v>1193</v>
      </c>
      <c r="B88" s="62" t="s">
        <v>570</v>
      </c>
      <c r="C88" s="62" t="s">
        <v>570</v>
      </c>
      <c r="E88" s="108">
        <f>R19367142</f>
        <v>0</v>
      </c>
      <c r="F88" s="62" t="s">
        <v>869</v>
      </c>
      <c r="G88" s="108">
        <f>R19367143</f>
        <v>0</v>
      </c>
      <c r="H88" s="62" t="s">
        <v>1348</v>
      </c>
      <c r="I88" s="62" t="s">
        <v>1349</v>
      </c>
    </row>
    <row r="89" spans="1:9" ht="12.75">
      <c r="A89" s="62" t="s">
        <v>1193</v>
      </c>
      <c r="B89" s="62" t="s">
        <v>571</v>
      </c>
      <c r="C89" s="62" t="s">
        <v>571</v>
      </c>
      <c r="E89" s="108">
        <f>R19367152</f>
        <v>0</v>
      </c>
      <c r="F89" s="62" t="s">
        <v>869</v>
      </c>
      <c r="G89" s="108">
        <f>R19367153</f>
        <v>0</v>
      </c>
      <c r="H89" s="62" t="s">
        <v>1350</v>
      </c>
      <c r="I89" s="62" t="s">
        <v>1351</v>
      </c>
    </row>
    <row r="90" spans="1:9" ht="12.75">
      <c r="A90" s="62" t="s">
        <v>1193</v>
      </c>
      <c r="B90" s="62" t="s">
        <v>572</v>
      </c>
      <c r="C90" s="62" t="s">
        <v>572</v>
      </c>
      <c r="E90" s="108">
        <f>R19367162</f>
        <v>0</v>
      </c>
      <c r="F90" s="62" t="s">
        <v>869</v>
      </c>
      <c r="G90" s="108">
        <f>R19367163</f>
        <v>0</v>
      </c>
      <c r="H90" s="62" t="s">
        <v>1352</v>
      </c>
      <c r="I90" s="62" t="s">
        <v>1353</v>
      </c>
    </row>
    <row r="91" spans="1:9" ht="12.75">
      <c r="A91" s="62" t="s">
        <v>1193</v>
      </c>
      <c r="B91" s="62" t="s">
        <v>573</v>
      </c>
      <c r="C91" s="62" t="s">
        <v>573</v>
      </c>
      <c r="E91" s="108">
        <f>R19367202</f>
        <v>0</v>
      </c>
      <c r="F91" s="62" t="s">
        <v>869</v>
      </c>
      <c r="G91" s="108">
        <f>R19367203</f>
        <v>0</v>
      </c>
      <c r="H91" s="62" t="s">
        <v>1354</v>
      </c>
      <c r="I91" s="62" t="s">
        <v>1355</v>
      </c>
    </row>
    <row r="92" spans="1:9" ht="12.75">
      <c r="A92" s="62" t="s">
        <v>1193</v>
      </c>
      <c r="B92" s="62" t="s">
        <v>574</v>
      </c>
      <c r="C92" s="62" t="s">
        <v>574</v>
      </c>
      <c r="E92" s="108">
        <f>R19367212</f>
        <v>0</v>
      </c>
      <c r="F92" s="62" t="s">
        <v>869</v>
      </c>
      <c r="G92" s="108">
        <f>R19367213</f>
        <v>0</v>
      </c>
      <c r="H92" s="62" t="s">
        <v>1356</v>
      </c>
      <c r="I92" s="62" t="s">
        <v>1357</v>
      </c>
    </row>
    <row r="93" spans="1:9" ht="12.75">
      <c r="A93" s="62" t="s">
        <v>1193</v>
      </c>
      <c r="B93" s="62" t="s">
        <v>575</v>
      </c>
      <c r="C93" s="62" t="s">
        <v>575</v>
      </c>
      <c r="E93" s="108">
        <f>R19367222</f>
        <v>0</v>
      </c>
      <c r="F93" s="62" t="s">
        <v>869</v>
      </c>
      <c r="G93" s="108">
        <f>R19367223</f>
        <v>0</v>
      </c>
      <c r="H93" s="62" t="s">
        <v>1358</v>
      </c>
      <c r="I93" s="62" t="s">
        <v>1359</v>
      </c>
    </row>
    <row r="94" spans="1:9" ht="12.75">
      <c r="A94" s="62" t="s">
        <v>1193</v>
      </c>
      <c r="B94" s="62" t="s">
        <v>576</v>
      </c>
      <c r="C94" s="62" t="s">
        <v>576</v>
      </c>
      <c r="E94" s="108">
        <f>R19367232</f>
        <v>0</v>
      </c>
      <c r="F94" s="62" t="s">
        <v>869</v>
      </c>
      <c r="G94" s="108">
        <f>R19367233</f>
        <v>0</v>
      </c>
      <c r="H94" s="62" t="s">
        <v>1360</v>
      </c>
      <c r="I94" s="62" t="s">
        <v>1361</v>
      </c>
    </row>
    <row r="95" spans="1:9" ht="12.75">
      <c r="A95" s="62" t="s">
        <v>1193</v>
      </c>
      <c r="B95" s="62" t="s">
        <v>577</v>
      </c>
      <c r="C95" s="62" t="s">
        <v>577</v>
      </c>
      <c r="E95" s="108">
        <f>R19367242</f>
        <v>0</v>
      </c>
      <c r="F95" s="62" t="s">
        <v>869</v>
      </c>
      <c r="G95" s="108">
        <f>R19367243</f>
        <v>0</v>
      </c>
      <c r="H95" s="62" t="s">
        <v>1362</v>
      </c>
      <c r="I95" s="62" t="s">
        <v>1363</v>
      </c>
    </row>
    <row r="96" spans="1:9" ht="12.75">
      <c r="A96" s="62" t="s">
        <v>1193</v>
      </c>
      <c r="B96" s="62" t="s">
        <v>578</v>
      </c>
      <c r="C96" s="62" t="s">
        <v>578</v>
      </c>
      <c r="E96" s="108">
        <f>R19367302</f>
        <v>0</v>
      </c>
      <c r="F96" s="62" t="s">
        <v>869</v>
      </c>
      <c r="G96" s="108">
        <f>R19367303</f>
        <v>0</v>
      </c>
      <c r="H96" s="62" t="s">
        <v>1364</v>
      </c>
      <c r="I96" s="62" t="s">
        <v>1365</v>
      </c>
    </row>
    <row r="97" spans="1:9" ht="12.75">
      <c r="A97" s="62" t="s">
        <v>1193</v>
      </c>
      <c r="B97" s="62" t="s">
        <v>579</v>
      </c>
      <c r="C97" s="62" t="s">
        <v>579</v>
      </c>
      <c r="E97" s="108">
        <f>R19367312</f>
        <v>0</v>
      </c>
      <c r="F97" s="62" t="s">
        <v>869</v>
      </c>
      <c r="G97" s="108">
        <f>R19367313</f>
        <v>0</v>
      </c>
      <c r="H97" s="62" t="s">
        <v>1366</v>
      </c>
      <c r="I97" s="62" t="s">
        <v>1367</v>
      </c>
    </row>
    <row r="98" spans="1:9" ht="12.75">
      <c r="A98" s="62" t="s">
        <v>1193</v>
      </c>
      <c r="B98" s="62" t="s">
        <v>580</v>
      </c>
      <c r="C98" s="62" t="s">
        <v>580</v>
      </c>
      <c r="E98" s="108">
        <f>R19367352</f>
        <v>0</v>
      </c>
      <c r="F98" s="62" t="s">
        <v>869</v>
      </c>
      <c r="G98" s="108">
        <f>R19367353</f>
        <v>0</v>
      </c>
      <c r="H98" s="62" t="s">
        <v>1368</v>
      </c>
      <c r="I98" s="62" t="s">
        <v>1369</v>
      </c>
    </row>
    <row r="99" spans="1:9" ht="12.75">
      <c r="A99" s="62" t="s">
        <v>1193</v>
      </c>
      <c r="B99" s="62" t="s">
        <v>621</v>
      </c>
      <c r="C99" s="62" t="s">
        <v>621</v>
      </c>
      <c r="E99" s="108">
        <f>R19368182</f>
        <v>0</v>
      </c>
      <c r="F99" s="62" t="s">
        <v>869</v>
      </c>
      <c r="G99" s="108">
        <f>R19368183</f>
        <v>0</v>
      </c>
      <c r="H99" s="62" t="s">
        <v>1370</v>
      </c>
      <c r="I99" s="62" t="s">
        <v>1371</v>
      </c>
    </row>
    <row r="100" spans="1:9" ht="12.75">
      <c r="A100" s="62" t="s">
        <v>1193</v>
      </c>
      <c r="B100" s="62" t="s">
        <v>622</v>
      </c>
      <c r="C100" s="62" t="s">
        <v>622</v>
      </c>
      <c r="E100" s="108">
        <f>R19368192</f>
        <v>0</v>
      </c>
      <c r="F100" s="62" t="s">
        <v>869</v>
      </c>
      <c r="G100" s="108">
        <f>R19368193</f>
        <v>0</v>
      </c>
      <c r="H100" s="62" t="s">
        <v>1372</v>
      </c>
      <c r="I100" s="62" t="s">
        <v>1373</v>
      </c>
    </row>
    <row r="101" spans="1:9" ht="12.75">
      <c r="A101" s="62" t="s">
        <v>1193</v>
      </c>
      <c r="B101" s="62" t="s">
        <v>623</v>
      </c>
      <c r="C101" s="62" t="s">
        <v>623</v>
      </c>
      <c r="E101" s="108">
        <f>R19368202</f>
        <v>0</v>
      </c>
      <c r="F101" s="62" t="s">
        <v>869</v>
      </c>
      <c r="G101" s="108">
        <f>R19368203</f>
        <v>0</v>
      </c>
      <c r="H101" s="62" t="s">
        <v>1374</v>
      </c>
      <c r="I101" s="62" t="s">
        <v>1375</v>
      </c>
    </row>
    <row r="102" spans="1:9" ht="12.75">
      <c r="A102" s="62" t="s">
        <v>1193</v>
      </c>
      <c r="B102" s="62" t="s">
        <v>624</v>
      </c>
      <c r="C102" s="62" t="s">
        <v>624</v>
      </c>
      <c r="E102" s="108">
        <f>R19368212</f>
        <v>0</v>
      </c>
      <c r="F102" s="62" t="s">
        <v>869</v>
      </c>
      <c r="G102" s="108">
        <f>R19368213</f>
        <v>0</v>
      </c>
      <c r="H102" s="62" t="s">
        <v>1376</v>
      </c>
      <c r="I102" s="62" t="s">
        <v>1377</v>
      </c>
    </row>
    <row r="103" spans="1:9" ht="12.75">
      <c r="A103" s="62" t="s">
        <v>1193</v>
      </c>
      <c r="B103" s="62" t="s">
        <v>625</v>
      </c>
      <c r="C103" s="62" t="s">
        <v>625</v>
      </c>
      <c r="E103" s="108">
        <f>R19368222</f>
        <v>0</v>
      </c>
      <c r="F103" s="62" t="s">
        <v>869</v>
      </c>
      <c r="G103" s="108">
        <f>R19368223</f>
        <v>0</v>
      </c>
      <c r="H103" s="62" t="s">
        <v>1378</v>
      </c>
      <c r="I103" s="62" t="s">
        <v>1379</v>
      </c>
    </row>
    <row r="104" spans="1:9" ht="12.75">
      <c r="A104" s="62" t="s">
        <v>1193</v>
      </c>
      <c r="B104" s="62" t="s">
        <v>626</v>
      </c>
      <c r="C104" s="62" t="s">
        <v>626</v>
      </c>
      <c r="E104" s="108">
        <f>R19368232</f>
        <v>0</v>
      </c>
      <c r="F104" s="62" t="s">
        <v>869</v>
      </c>
      <c r="G104" s="108">
        <f>R19368233</f>
        <v>0</v>
      </c>
      <c r="H104" s="62" t="s">
        <v>1380</v>
      </c>
      <c r="I104" s="62" t="s">
        <v>1381</v>
      </c>
    </row>
    <row r="105" spans="1:9" ht="12.75">
      <c r="A105" s="62" t="s">
        <v>1193</v>
      </c>
      <c r="B105" s="62" t="s">
        <v>627</v>
      </c>
      <c r="C105" s="62" t="s">
        <v>627</v>
      </c>
      <c r="E105" s="108">
        <f>R19368252</f>
        <v>0</v>
      </c>
      <c r="F105" s="62" t="s">
        <v>869</v>
      </c>
      <c r="G105" s="108">
        <f>R19368253</f>
        <v>0</v>
      </c>
      <c r="H105" s="62" t="s">
        <v>1382</v>
      </c>
      <c r="I105" s="62" t="s">
        <v>1383</v>
      </c>
    </row>
    <row r="106" spans="1:9" ht="12.75">
      <c r="A106" s="62" t="s">
        <v>1193</v>
      </c>
      <c r="B106" s="62" t="s">
        <v>628</v>
      </c>
      <c r="C106" s="62" t="s">
        <v>628</v>
      </c>
      <c r="E106" s="108">
        <f>R19368292</f>
        <v>0</v>
      </c>
      <c r="F106" s="62" t="s">
        <v>869</v>
      </c>
      <c r="G106" s="108">
        <f>R19368293</f>
        <v>0</v>
      </c>
      <c r="H106" s="62" t="s">
        <v>1384</v>
      </c>
      <c r="I106" s="62" t="s">
        <v>1385</v>
      </c>
    </row>
    <row r="107" spans="1:9" ht="12.75">
      <c r="A107" s="62" t="s">
        <v>1193</v>
      </c>
      <c r="B107" s="62" t="s">
        <v>629</v>
      </c>
      <c r="C107" s="62" t="s">
        <v>629</v>
      </c>
      <c r="E107" s="108">
        <f>R19368302</f>
        <v>0</v>
      </c>
      <c r="F107" s="62" t="s">
        <v>869</v>
      </c>
      <c r="G107" s="108">
        <f>R19368303</f>
        <v>0</v>
      </c>
      <c r="H107" s="62" t="s">
        <v>1386</v>
      </c>
      <c r="I107" s="62" t="s">
        <v>1387</v>
      </c>
    </row>
    <row r="108" spans="1:9" ht="12.75">
      <c r="A108" s="62" t="s">
        <v>1193</v>
      </c>
      <c r="B108" s="62" t="s">
        <v>630</v>
      </c>
      <c r="C108" s="62" t="s">
        <v>630</v>
      </c>
      <c r="E108" s="108">
        <f>R19368312</f>
        <v>0</v>
      </c>
      <c r="F108" s="62" t="s">
        <v>869</v>
      </c>
      <c r="G108" s="108">
        <f>R19368313</f>
        <v>0</v>
      </c>
      <c r="H108" s="62" t="s">
        <v>1388</v>
      </c>
      <c r="I108" s="62" t="s">
        <v>1389</v>
      </c>
    </row>
    <row r="109" spans="1:9" ht="12.75">
      <c r="A109" s="62" t="s">
        <v>1193</v>
      </c>
      <c r="B109" s="62" t="s">
        <v>631</v>
      </c>
      <c r="C109" s="62" t="s">
        <v>631</v>
      </c>
      <c r="E109" s="108">
        <f>R19368352</f>
        <v>0</v>
      </c>
      <c r="F109" s="62" t="s">
        <v>869</v>
      </c>
      <c r="G109" s="108">
        <f>R19368353</f>
        <v>0</v>
      </c>
      <c r="H109" s="62" t="s">
        <v>1390</v>
      </c>
      <c r="I109" s="62" t="s">
        <v>1391</v>
      </c>
    </row>
    <row r="110" spans="1:9" ht="12.75">
      <c r="A110" s="62" t="s">
        <v>1193</v>
      </c>
      <c r="B110" s="62" t="s">
        <v>632</v>
      </c>
      <c r="C110" s="62" t="s">
        <v>632</v>
      </c>
      <c r="E110" s="108">
        <f>R19368362</f>
        <v>0</v>
      </c>
      <c r="F110" s="62" t="s">
        <v>869</v>
      </c>
      <c r="G110" s="108">
        <f>R19368363</f>
        <v>0</v>
      </c>
      <c r="H110" s="62" t="s">
        <v>1392</v>
      </c>
      <c r="I110" s="62" t="s">
        <v>1393</v>
      </c>
    </row>
    <row r="111" spans="1:9" ht="12.75">
      <c r="A111" s="62" t="s">
        <v>1193</v>
      </c>
      <c r="B111" s="62" t="s">
        <v>633</v>
      </c>
      <c r="C111" s="62" t="s">
        <v>633</v>
      </c>
      <c r="E111" s="108">
        <f>R19368402</f>
        <v>0</v>
      </c>
      <c r="F111" s="62" t="s">
        <v>869</v>
      </c>
      <c r="G111" s="108">
        <f>R19368403</f>
        <v>0</v>
      </c>
      <c r="H111" s="62" t="s">
        <v>1394</v>
      </c>
      <c r="I111" s="62" t="s">
        <v>1395</v>
      </c>
    </row>
    <row r="112" spans="1:9" ht="12.75">
      <c r="A112" s="62" t="s">
        <v>1193</v>
      </c>
      <c r="B112" s="62" t="s">
        <v>634</v>
      </c>
      <c r="C112" s="62" t="s">
        <v>634</v>
      </c>
      <c r="E112" s="108">
        <f>R19368412</f>
        <v>0</v>
      </c>
      <c r="F112" s="62" t="s">
        <v>869</v>
      </c>
      <c r="G112" s="108">
        <f>R19368413</f>
        <v>0</v>
      </c>
      <c r="H112" s="62" t="s">
        <v>1396</v>
      </c>
      <c r="I112" s="62" t="s">
        <v>1397</v>
      </c>
    </row>
    <row r="113" spans="1:9" ht="12.75">
      <c r="A113" s="62" t="s">
        <v>1193</v>
      </c>
      <c r="B113" s="62" t="s">
        <v>635</v>
      </c>
      <c r="C113" s="62" t="s">
        <v>635</v>
      </c>
      <c r="E113" s="108">
        <f>R19368422</f>
        <v>0</v>
      </c>
      <c r="F113" s="62" t="s">
        <v>869</v>
      </c>
      <c r="G113" s="108">
        <f>R19368423</f>
        <v>0</v>
      </c>
      <c r="H113" s="62" t="s">
        <v>1398</v>
      </c>
      <c r="I113" s="62" t="s">
        <v>1399</v>
      </c>
    </row>
    <row r="114" spans="1:9" ht="12.75">
      <c r="A114" s="62" t="s">
        <v>1193</v>
      </c>
      <c r="B114" s="62" t="s">
        <v>636</v>
      </c>
      <c r="C114" s="62" t="s">
        <v>636</v>
      </c>
      <c r="E114" s="108">
        <f>R19368432</f>
        <v>0</v>
      </c>
      <c r="F114" s="62" t="s">
        <v>869</v>
      </c>
      <c r="G114" s="108">
        <f>R19368433</f>
        <v>0</v>
      </c>
      <c r="H114" s="62" t="s">
        <v>1400</v>
      </c>
      <c r="I114" s="62" t="s">
        <v>1401</v>
      </c>
    </row>
    <row r="115" spans="1:9" ht="12.75">
      <c r="A115" s="62" t="s">
        <v>1193</v>
      </c>
      <c r="B115" s="62" t="s">
        <v>637</v>
      </c>
      <c r="C115" s="62" t="s">
        <v>637</v>
      </c>
      <c r="E115" s="108">
        <f>R19368442</f>
        <v>0</v>
      </c>
      <c r="F115" s="62" t="s">
        <v>869</v>
      </c>
      <c r="G115" s="108">
        <f>R19368443</f>
        <v>0</v>
      </c>
      <c r="H115" s="62" t="s">
        <v>1402</v>
      </c>
      <c r="I115" s="62" t="s">
        <v>1403</v>
      </c>
    </row>
    <row r="116" spans="1:9" ht="12.75">
      <c r="A116" s="62" t="s">
        <v>1193</v>
      </c>
      <c r="B116" s="62" t="s">
        <v>638</v>
      </c>
      <c r="C116" s="62" t="s">
        <v>638</v>
      </c>
      <c r="E116" s="108">
        <f>R19368452</f>
        <v>0</v>
      </c>
      <c r="F116" s="62" t="s">
        <v>869</v>
      </c>
      <c r="G116" s="108">
        <f>R19368453</f>
        <v>0</v>
      </c>
      <c r="H116" s="62" t="s">
        <v>1404</v>
      </c>
      <c r="I116" s="62" t="s">
        <v>1405</v>
      </c>
    </row>
    <row r="117" spans="1:9" ht="12.75">
      <c r="A117" s="62" t="s">
        <v>1193</v>
      </c>
      <c r="B117" s="62" t="s">
        <v>639</v>
      </c>
      <c r="C117" s="62" t="s">
        <v>639</v>
      </c>
      <c r="E117" s="108">
        <f>R19368462</f>
        <v>0</v>
      </c>
      <c r="F117" s="62" t="s">
        <v>869</v>
      </c>
      <c r="G117" s="108">
        <f>R19368463</f>
        <v>0</v>
      </c>
      <c r="H117" s="62" t="s">
        <v>1406</v>
      </c>
      <c r="I117" s="62" t="s">
        <v>1407</v>
      </c>
    </row>
    <row r="118" spans="1:9" ht="12.75">
      <c r="A118" s="62" t="s">
        <v>1193</v>
      </c>
      <c r="B118" s="62" t="s">
        <v>640</v>
      </c>
      <c r="C118" s="62" t="s">
        <v>640</v>
      </c>
      <c r="E118" s="108">
        <f>R19368472</f>
        <v>0</v>
      </c>
      <c r="F118" s="62" t="s">
        <v>869</v>
      </c>
      <c r="G118" s="108">
        <f>R19368473</f>
        <v>0</v>
      </c>
      <c r="H118" s="62" t="s">
        <v>1408</v>
      </c>
      <c r="I118" s="62" t="s">
        <v>1409</v>
      </c>
    </row>
    <row r="119" spans="1:9" ht="12.75">
      <c r="A119" s="62" t="s">
        <v>1193</v>
      </c>
      <c r="B119" s="62" t="s">
        <v>641</v>
      </c>
      <c r="C119" s="62" t="s">
        <v>641</v>
      </c>
      <c r="E119" s="108">
        <f>R19368502</f>
        <v>0</v>
      </c>
      <c r="F119" s="62" t="s">
        <v>869</v>
      </c>
      <c r="G119" s="108">
        <f>R19368503</f>
        <v>0</v>
      </c>
      <c r="H119" s="62" t="s">
        <v>1410</v>
      </c>
      <c r="I119" s="62" t="s">
        <v>1411</v>
      </c>
    </row>
    <row r="120" spans="1:9" ht="12.75">
      <c r="A120" s="62" t="s">
        <v>1193</v>
      </c>
      <c r="B120" s="62" t="s">
        <v>642</v>
      </c>
      <c r="C120" s="62" t="s">
        <v>642</v>
      </c>
      <c r="E120" s="108">
        <f>R19368552</f>
        <v>0</v>
      </c>
      <c r="F120" s="62" t="s">
        <v>869</v>
      </c>
      <c r="G120" s="108">
        <f>R19368553</f>
        <v>0</v>
      </c>
      <c r="H120" s="62" t="s">
        <v>1412</v>
      </c>
      <c r="I120" s="62" t="s">
        <v>1413</v>
      </c>
    </row>
    <row r="121" spans="1:9" ht="12.75">
      <c r="A121" s="62" t="s">
        <v>1193</v>
      </c>
      <c r="B121" s="62" t="s">
        <v>643</v>
      </c>
      <c r="C121" s="62" t="s">
        <v>643</v>
      </c>
      <c r="E121" s="108">
        <f>R19368562</f>
        <v>0</v>
      </c>
      <c r="F121" s="62" t="s">
        <v>869</v>
      </c>
      <c r="G121" s="108">
        <f>R19368563</f>
        <v>0</v>
      </c>
      <c r="H121" s="62" t="s">
        <v>1414</v>
      </c>
      <c r="I121" s="62" t="s">
        <v>1415</v>
      </c>
    </row>
    <row r="122" spans="1:9" ht="12.75">
      <c r="A122" s="62" t="s">
        <v>1193</v>
      </c>
      <c r="B122" s="62" t="s">
        <v>644</v>
      </c>
      <c r="C122" s="62" t="s">
        <v>644</v>
      </c>
      <c r="E122" s="108">
        <f>R19368602</f>
        <v>0</v>
      </c>
      <c r="F122" s="62" t="s">
        <v>869</v>
      </c>
      <c r="G122" s="108">
        <f>R19368603</f>
        <v>0</v>
      </c>
      <c r="H122" s="62" t="s">
        <v>1416</v>
      </c>
      <c r="I122" s="62" t="s">
        <v>1417</v>
      </c>
    </row>
    <row r="123" spans="1:9" ht="12.75">
      <c r="A123" s="62" t="s">
        <v>1193</v>
      </c>
      <c r="B123" s="62" t="s">
        <v>645</v>
      </c>
      <c r="C123" s="62" t="s">
        <v>645</v>
      </c>
      <c r="E123" s="108">
        <f>R19368612</f>
        <v>0</v>
      </c>
      <c r="F123" s="62" t="s">
        <v>869</v>
      </c>
      <c r="G123" s="108">
        <f>R19368613</f>
        <v>0</v>
      </c>
      <c r="H123" s="62" t="s">
        <v>1418</v>
      </c>
      <c r="I123" s="62" t="s">
        <v>1419</v>
      </c>
    </row>
    <row r="124" spans="1:9" ht="12.75">
      <c r="A124" s="62" t="s">
        <v>1193</v>
      </c>
      <c r="B124" s="62" t="s">
        <v>646</v>
      </c>
      <c r="C124" s="62" t="s">
        <v>646</v>
      </c>
      <c r="E124" s="108">
        <f>R19368622</f>
        <v>0</v>
      </c>
      <c r="F124" s="62" t="s">
        <v>869</v>
      </c>
      <c r="G124" s="108">
        <f>R19368623</f>
        <v>0</v>
      </c>
      <c r="H124" s="62" t="s">
        <v>1420</v>
      </c>
      <c r="I124" s="62" t="s">
        <v>1421</v>
      </c>
    </row>
    <row r="125" spans="1:9" ht="12.75">
      <c r="A125" s="62" t="s">
        <v>1193</v>
      </c>
      <c r="B125" s="62" t="s">
        <v>647</v>
      </c>
      <c r="C125" s="62" t="s">
        <v>647</v>
      </c>
      <c r="E125" s="108">
        <f>R19368632</f>
        <v>0</v>
      </c>
      <c r="F125" s="62" t="s">
        <v>869</v>
      </c>
      <c r="G125" s="108">
        <f>R19368633</f>
        <v>0</v>
      </c>
      <c r="H125" s="62" t="s">
        <v>1422</v>
      </c>
      <c r="I125" s="62" t="s">
        <v>1423</v>
      </c>
    </row>
    <row r="126" spans="1:9" ht="12.75">
      <c r="A126" s="62" t="s">
        <v>1193</v>
      </c>
      <c r="B126" s="62" t="s">
        <v>648</v>
      </c>
      <c r="C126" s="62" t="s">
        <v>648</v>
      </c>
      <c r="E126" s="108">
        <f>R19368652</f>
        <v>0</v>
      </c>
      <c r="F126" s="62" t="s">
        <v>869</v>
      </c>
      <c r="G126" s="108">
        <f>R19368653</f>
        <v>0</v>
      </c>
      <c r="H126" s="62" t="s">
        <v>1424</v>
      </c>
      <c r="I126" s="62" t="s">
        <v>1425</v>
      </c>
    </row>
    <row r="127" spans="1:9" ht="12.75">
      <c r="A127" s="62" t="s">
        <v>1193</v>
      </c>
      <c r="B127" s="62" t="s">
        <v>649</v>
      </c>
      <c r="C127" s="62" t="s">
        <v>649</v>
      </c>
      <c r="E127" s="108">
        <f>R19368662</f>
        <v>0</v>
      </c>
      <c r="F127" s="62" t="s">
        <v>869</v>
      </c>
      <c r="G127" s="108">
        <f>R19368663</f>
        <v>0</v>
      </c>
      <c r="H127" s="62" t="s">
        <v>1426</v>
      </c>
      <c r="I127" s="62" t="s">
        <v>1427</v>
      </c>
    </row>
    <row r="128" spans="1:9" ht="12.75">
      <c r="A128" s="62" t="s">
        <v>1193</v>
      </c>
      <c r="B128" s="62" t="s">
        <v>650</v>
      </c>
      <c r="C128" s="62" t="s">
        <v>650</v>
      </c>
      <c r="E128" s="108">
        <f>R19368702</f>
        <v>0</v>
      </c>
      <c r="F128" s="62" t="s">
        <v>869</v>
      </c>
      <c r="G128" s="108">
        <f>R19368703</f>
        <v>0</v>
      </c>
      <c r="H128" s="62" t="s">
        <v>1428</v>
      </c>
      <c r="I128" s="62" t="s">
        <v>1429</v>
      </c>
    </row>
    <row r="129" spans="1:9" ht="12.75">
      <c r="A129" s="62" t="s">
        <v>1193</v>
      </c>
      <c r="B129" s="62" t="s">
        <v>651</v>
      </c>
      <c r="C129" s="62" t="s">
        <v>651</v>
      </c>
      <c r="E129" s="108">
        <f>R19368712</f>
        <v>0</v>
      </c>
      <c r="F129" s="62" t="s">
        <v>869</v>
      </c>
      <c r="G129" s="108">
        <f>R19368713</f>
        <v>0</v>
      </c>
      <c r="H129" s="62" t="s">
        <v>1430</v>
      </c>
      <c r="I129" s="62" t="s">
        <v>1431</v>
      </c>
    </row>
    <row r="130" spans="1:9" ht="12.75">
      <c r="A130" s="62" t="s">
        <v>1193</v>
      </c>
      <c r="B130" s="62" t="s">
        <v>652</v>
      </c>
      <c r="C130" s="62" t="s">
        <v>652</v>
      </c>
      <c r="E130" s="108">
        <f>R19368722</f>
        <v>0</v>
      </c>
      <c r="F130" s="62" t="s">
        <v>869</v>
      </c>
      <c r="G130" s="108">
        <f>R19368723</f>
        <v>0</v>
      </c>
      <c r="H130" s="62" t="s">
        <v>1432</v>
      </c>
      <c r="I130" s="62" t="s">
        <v>1433</v>
      </c>
    </row>
    <row r="131" spans="1:9" ht="12.75">
      <c r="A131" s="62" t="s">
        <v>1193</v>
      </c>
      <c r="B131" s="62" t="s">
        <v>653</v>
      </c>
      <c r="C131" s="62" t="s">
        <v>653</v>
      </c>
      <c r="E131" s="108">
        <f>R19368732</f>
        <v>0</v>
      </c>
      <c r="F131" s="62" t="s">
        <v>869</v>
      </c>
      <c r="G131" s="108">
        <f>R19368733</f>
        <v>0</v>
      </c>
      <c r="H131" s="62" t="s">
        <v>1434</v>
      </c>
      <c r="I131" s="62" t="s">
        <v>1435</v>
      </c>
    </row>
    <row r="132" spans="1:9" ht="12.75">
      <c r="A132" s="62" t="s">
        <v>1193</v>
      </c>
      <c r="B132" s="62" t="s">
        <v>655</v>
      </c>
      <c r="C132" s="62" t="s">
        <v>655</v>
      </c>
      <c r="E132" s="108">
        <f>R19368752</f>
        <v>0</v>
      </c>
      <c r="F132" s="62" t="s">
        <v>869</v>
      </c>
      <c r="G132" s="108">
        <f>R19368753</f>
        <v>0</v>
      </c>
      <c r="H132" s="62" t="s">
        <v>1436</v>
      </c>
      <c r="I132" s="62" t="s">
        <v>1437</v>
      </c>
    </row>
    <row r="133" spans="1:9" ht="12.75">
      <c r="A133" s="62" t="s">
        <v>1193</v>
      </c>
      <c r="B133" s="62" t="s">
        <v>657</v>
      </c>
      <c r="C133" s="62" t="s">
        <v>657</v>
      </c>
      <c r="E133" s="108">
        <f>R19368762</f>
        <v>0</v>
      </c>
      <c r="F133" s="62" t="s">
        <v>869</v>
      </c>
      <c r="G133" s="108">
        <f>R19368763</f>
        <v>0</v>
      </c>
      <c r="H133" s="62" t="s">
        <v>1438</v>
      </c>
      <c r="I133" s="62" t="s">
        <v>1439</v>
      </c>
    </row>
    <row r="134" spans="1:9" ht="12.75">
      <c r="A134" s="62" t="s">
        <v>1193</v>
      </c>
      <c r="B134" s="62" t="s">
        <v>658</v>
      </c>
      <c r="C134" s="62" t="s">
        <v>658</v>
      </c>
      <c r="E134" s="108">
        <f>R19368802</f>
        <v>0</v>
      </c>
      <c r="F134" s="62" t="s">
        <v>869</v>
      </c>
      <c r="G134" s="108">
        <f>R19368803</f>
        <v>0</v>
      </c>
      <c r="H134" s="62" t="s">
        <v>1440</v>
      </c>
      <c r="I134" s="62" t="s">
        <v>1441</v>
      </c>
    </row>
    <row r="135" spans="1:9" ht="12.75">
      <c r="A135" s="62" t="s">
        <v>1193</v>
      </c>
      <c r="B135" s="62" t="s">
        <v>659</v>
      </c>
      <c r="C135" s="62" t="s">
        <v>659</v>
      </c>
      <c r="E135" s="108">
        <f>R19368812</f>
        <v>0</v>
      </c>
      <c r="F135" s="62" t="s">
        <v>869</v>
      </c>
      <c r="G135" s="108">
        <f>R19368813</f>
        <v>0</v>
      </c>
      <c r="H135" s="62" t="s">
        <v>1442</v>
      </c>
      <c r="I135" s="62" t="s">
        <v>1443</v>
      </c>
    </row>
    <row r="136" spans="1:9" ht="12.75">
      <c r="A136" s="62" t="s">
        <v>1193</v>
      </c>
      <c r="B136" s="62" t="s">
        <v>660</v>
      </c>
      <c r="C136" s="62" t="s">
        <v>660</v>
      </c>
      <c r="E136" s="108">
        <f>R19368822</f>
        <v>0</v>
      </c>
      <c r="F136" s="62" t="s">
        <v>869</v>
      </c>
      <c r="G136" s="108">
        <f>R19368823</f>
        <v>0</v>
      </c>
      <c r="H136" s="62" t="s">
        <v>1444</v>
      </c>
      <c r="I136" s="62" t="s">
        <v>1445</v>
      </c>
    </row>
    <row r="137" spans="1:9" ht="12.75">
      <c r="A137" s="62" t="s">
        <v>1193</v>
      </c>
      <c r="B137" s="62" t="s">
        <v>661</v>
      </c>
      <c r="C137" s="62" t="s">
        <v>661</v>
      </c>
      <c r="E137" s="108">
        <f>R19368832</f>
        <v>0</v>
      </c>
      <c r="F137" s="62" t="s">
        <v>869</v>
      </c>
      <c r="G137" s="108">
        <f>R19368833</f>
        <v>0</v>
      </c>
      <c r="H137" s="62" t="s">
        <v>1446</v>
      </c>
      <c r="I137" s="62" t="s">
        <v>1447</v>
      </c>
    </row>
    <row r="138" spans="1:9" ht="12.75">
      <c r="A138" s="62" t="s">
        <v>1193</v>
      </c>
      <c r="B138" s="62" t="s">
        <v>662</v>
      </c>
      <c r="C138" s="62" t="s">
        <v>662</v>
      </c>
      <c r="E138" s="108">
        <f>R19368842</f>
        <v>0</v>
      </c>
      <c r="F138" s="62" t="s">
        <v>869</v>
      </c>
      <c r="G138" s="108">
        <f>R19368843</f>
        <v>0</v>
      </c>
      <c r="H138" s="62" t="s">
        <v>1448</v>
      </c>
      <c r="I138" s="62" t="s">
        <v>1449</v>
      </c>
    </row>
    <row r="139" spans="1:9" ht="12.75">
      <c r="A139" s="62" t="s">
        <v>1193</v>
      </c>
      <c r="B139" s="62" t="s">
        <v>663</v>
      </c>
      <c r="C139" s="62" t="s">
        <v>663</v>
      </c>
      <c r="E139" s="108">
        <f>R19368852</f>
        <v>0</v>
      </c>
      <c r="F139" s="62" t="s">
        <v>869</v>
      </c>
      <c r="G139" s="108">
        <f>R19368853</f>
        <v>0</v>
      </c>
      <c r="H139" s="62" t="s">
        <v>1450</v>
      </c>
      <c r="I139" s="62" t="s">
        <v>1451</v>
      </c>
    </row>
    <row r="140" spans="1:9" ht="12.75">
      <c r="A140" s="62" t="s">
        <v>1193</v>
      </c>
      <c r="B140" s="62" t="s">
        <v>664</v>
      </c>
      <c r="C140" s="62" t="s">
        <v>664</v>
      </c>
      <c r="E140" s="108">
        <f>R19368862</f>
        <v>0</v>
      </c>
      <c r="F140" s="62" t="s">
        <v>869</v>
      </c>
      <c r="G140" s="108">
        <f>R19368863</f>
        <v>0</v>
      </c>
      <c r="H140" s="62" t="s">
        <v>1452</v>
      </c>
      <c r="I140" s="62" t="s">
        <v>1453</v>
      </c>
    </row>
    <row r="141" spans="1:9" ht="12.75">
      <c r="A141" s="62" t="s">
        <v>1193</v>
      </c>
      <c r="B141" s="62" t="s">
        <v>665</v>
      </c>
      <c r="C141" s="62" t="s">
        <v>665</v>
      </c>
      <c r="E141" s="108">
        <f>R19368872</f>
        <v>0</v>
      </c>
      <c r="F141" s="62" t="s">
        <v>869</v>
      </c>
      <c r="G141" s="108">
        <f>R19368873</f>
        <v>0</v>
      </c>
      <c r="H141" s="62" t="s">
        <v>1454</v>
      </c>
      <c r="I141" s="62" t="s">
        <v>1455</v>
      </c>
    </row>
    <row r="142" spans="1:9" ht="12.75">
      <c r="A142" s="62" t="s">
        <v>1193</v>
      </c>
      <c r="B142" s="62" t="s">
        <v>666</v>
      </c>
      <c r="C142" s="62" t="s">
        <v>666</v>
      </c>
      <c r="E142" s="108">
        <f>R19368882</f>
        <v>0</v>
      </c>
      <c r="F142" s="62" t="s">
        <v>869</v>
      </c>
      <c r="G142" s="108">
        <f>R19368883</f>
        <v>0</v>
      </c>
      <c r="H142" s="62" t="s">
        <v>1456</v>
      </c>
      <c r="I142" s="62" t="s">
        <v>1457</v>
      </c>
    </row>
    <row r="143" spans="1:9" ht="12.75">
      <c r="A143" s="62" t="s">
        <v>1193</v>
      </c>
      <c r="B143" s="62" t="s">
        <v>667</v>
      </c>
      <c r="C143" s="62" t="s">
        <v>667</v>
      </c>
      <c r="E143" s="108">
        <f>R19368892</f>
        <v>0</v>
      </c>
      <c r="F143" s="62" t="s">
        <v>869</v>
      </c>
      <c r="G143" s="108">
        <f>R19368893</f>
        <v>0</v>
      </c>
      <c r="H143" s="62" t="s">
        <v>1458</v>
      </c>
      <c r="I143" s="62" t="s">
        <v>1459</v>
      </c>
    </row>
    <row r="144" spans="1:9" ht="12.75">
      <c r="A144" s="62" t="s">
        <v>1193</v>
      </c>
      <c r="B144" s="62" t="s">
        <v>668</v>
      </c>
      <c r="C144" s="62" t="s">
        <v>668</v>
      </c>
      <c r="E144" s="108">
        <f>R19368902</f>
        <v>0</v>
      </c>
      <c r="F144" s="62" t="s">
        <v>869</v>
      </c>
      <c r="G144" s="108">
        <f>R19368903</f>
        <v>0</v>
      </c>
      <c r="H144" s="62" t="s">
        <v>1460</v>
      </c>
      <c r="I144" s="62" t="s">
        <v>1461</v>
      </c>
    </row>
    <row r="145" spans="1:9" ht="12.75">
      <c r="A145" s="62" t="s">
        <v>1193</v>
      </c>
      <c r="B145" s="62" t="s">
        <v>669</v>
      </c>
      <c r="C145" s="62" t="s">
        <v>669</v>
      </c>
      <c r="E145" s="108">
        <f>R19368922</f>
        <v>0</v>
      </c>
      <c r="F145" s="62" t="s">
        <v>869</v>
      </c>
      <c r="G145" s="108">
        <f>R19368923</f>
        <v>0</v>
      </c>
      <c r="H145" s="62" t="s">
        <v>1462</v>
      </c>
      <c r="I145" s="62" t="s">
        <v>1463</v>
      </c>
    </row>
    <row r="146" spans="1:9" ht="12.75">
      <c r="A146" s="62" t="s">
        <v>1193</v>
      </c>
      <c r="B146" s="62" t="s">
        <v>670</v>
      </c>
      <c r="C146" s="62" t="s">
        <v>670</v>
      </c>
      <c r="E146" s="108">
        <f>R19368932</f>
        <v>0</v>
      </c>
      <c r="F146" s="62" t="s">
        <v>869</v>
      </c>
      <c r="G146" s="108">
        <f>R19368933</f>
        <v>0</v>
      </c>
      <c r="H146" s="62" t="s">
        <v>1464</v>
      </c>
      <c r="I146" s="62" t="s">
        <v>1465</v>
      </c>
    </row>
    <row r="147" spans="1:9" ht="12.75">
      <c r="A147" s="62" t="s">
        <v>1193</v>
      </c>
      <c r="B147" s="62" t="s">
        <v>671</v>
      </c>
      <c r="C147" s="62" t="s">
        <v>671</v>
      </c>
      <c r="E147" s="108">
        <f>R19368942</f>
        <v>0</v>
      </c>
      <c r="F147" s="62" t="s">
        <v>869</v>
      </c>
      <c r="G147" s="108">
        <f>R19368943</f>
        <v>0</v>
      </c>
      <c r="H147" s="62" t="s">
        <v>1466</v>
      </c>
      <c r="I147" s="62" t="s">
        <v>1467</v>
      </c>
    </row>
    <row r="148" spans="1:9" ht="12.75">
      <c r="A148" s="62" t="s">
        <v>1193</v>
      </c>
      <c r="B148" s="62" t="s">
        <v>672</v>
      </c>
      <c r="C148" s="62" t="s">
        <v>672</v>
      </c>
      <c r="E148" s="108">
        <f>R19369052</f>
        <v>0</v>
      </c>
      <c r="F148" s="62" t="s">
        <v>869</v>
      </c>
      <c r="G148" s="108">
        <f>R19369053</f>
        <v>0</v>
      </c>
      <c r="H148" s="62" t="s">
        <v>1468</v>
      </c>
      <c r="I148" s="62" t="s">
        <v>1469</v>
      </c>
    </row>
    <row r="149" spans="1:9" ht="12.75">
      <c r="A149" s="62" t="s">
        <v>1193</v>
      </c>
      <c r="B149" s="62" t="s">
        <v>673</v>
      </c>
      <c r="C149" s="62" t="s">
        <v>673</v>
      </c>
      <c r="E149" s="108">
        <f>R19369062</f>
        <v>0</v>
      </c>
      <c r="F149" s="62" t="s">
        <v>869</v>
      </c>
      <c r="G149" s="108">
        <f>R19369063</f>
        <v>0</v>
      </c>
      <c r="H149" s="62" t="s">
        <v>1470</v>
      </c>
      <c r="I149" s="62" t="s">
        <v>1471</v>
      </c>
    </row>
    <row r="150" spans="1:9" ht="12.75">
      <c r="A150" s="62" t="s">
        <v>1193</v>
      </c>
      <c r="B150" s="62" t="s">
        <v>674</v>
      </c>
      <c r="C150" s="62" t="s">
        <v>674</v>
      </c>
      <c r="E150" s="108">
        <f>R19369072</f>
        <v>0</v>
      </c>
      <c r="F150" s="62" t="s">
        <v>869</v>
      </c>
      <c r="G150" s="108">
        <f>R19369073</f>
        <v>0</v>
      </c>
      <c r="H150" s="62" t="s">
        <v>1472</v>
      </c>
      <c r="I150" s="62" t="s">
        <v>1473</v>
      </c>
    </row>
    <row r="151" spans="1:9" ht="12.75">
      <c r="A151" s="62" t="s">
        <v>1193</v>
      </c>
      <c r="B151" s="62" t="s">
        <v>675</v>
      </c>
      <c r="C151" s="62" t="s">
        <v>675</v>
      </c>
      <c r="E151" s="108">
        <f>R19369082</f>
        <v>0</v>
      </c>
      <c r="F151" s="62" t="s">
        <v>869</v>
      </c>
      <c r="G151" s="108">
        <f>R19369083</f>
        <v>0</v>
      </c>
      <c r="H151" s="62" t="s">
        <v>1474</v>
      </c>
      <c r="I151" s="62" t="s">
        <v>1475</v>
      </c>
    </row>
    <row r="152" spans="1:9" ht="12.75">
      <c r="A152" s="62" t="s">
        <v>1193</v>
      </c>
      <c r="B152" s="62" t="s">
        <v>676</v>
      </c>
      <c r="C152" s="62" t="s">
        <v>676</v>
      </c>
      <c r="E152" s="108">
        <f>R19369092</f>
        <v>0</v>
      </c>
      <c r="F152" s="62" t="s">
        <v>869</v>
      </c>
      <c r="G152" s="108">
        <f>R19369093</f>
        <v>0</v>
      </c>
      <c r="H152" s="62" t="s">
        <v>1476</v>
      </c>
      <c r="I152" s="62" t="s">
        <v>1477</v>
      </c>
    </row>
    <row r="153" spans="1:9" ht="12.75">
      <c r="A153" s="62" t="s">
        <v>1193</v>
      </c>
      <c r="B153" s="62" t="s">
        <v>677</v>
      </c>
      <c r="C153" s="62" t="s">
        <v>677</v>
      </c>
      <c r="E153" s="108">
        <f>R19369102</f>
        <v>0</v>
      </c>
      <c r="F153" s="62" t="s">
        <v>869</v>
      </c>
      <c r="G153" s="108">
        <f>R19369103</f>
        <v>0</v>
      </c>
      <c r="H153" s="62" t="s">
        <v>1478</v>
      </c>
      <c r="I153" s="62" t="s">
        <v>1479</v>
      </c>
    </row>
    <row r="154" spans="1:9" ht="12.75">
      <c r="A154" s="62" t="s">
        <v>1193</v>
      </c>
      <c r="B154" s="62" t="s">
        <v>678</v>
      </c>
      <c r="C154" s="62" t="s">
        <v>678</v>
      </c>
      <c r="E154" s="108">
        <f>R19369152</f>
        <v>0</v>
      </c>
      <c r="F154" s="62" t="s">
        <v>869</v>
      </c>
      <c r="G154" s="108">
        <f>R19369153</f>
        <v>0</v>
      </c>
      <c r="H154" s="62" t="s">
        <v>1480</v>
      </c>
      <c r="I154" s="62" t="s">
        <v>1481</v>
      </c>
    </row>
    <row r="155" spans="1:9" ht="12.75">
      <c r="A155" s="62" t="s">
        <v>1193</v>
      </c>
      <c r="B155" s="62" t="s">
        <v>679</v>
      </c>
      <c r="C155" s="62" t="s">
        <v>679</v>
      </c>
      <c r="E155" s="108">
        <f>R19369162</f>
        <v>0</v>
      </c>
      <c r="F155" s="62" t="s">
        <v>869</v>
      </c>
      <c r="G155" s="108">
        <f>R19369163</f>
        <v>0</v>
      </c>
      <c r="H155" s="62" t="s">
        <v>1482</v>
      </c>
      <c r="I155" s="62" t="s">
        <v>1483</v>
      </c>
    </row>
    <row r="156" spans="1:9" ht="12.75">
      <c r="A156" s="62" t="s">
        <v>1193</v>
      </c>
      <c r="B156" s="62" t="s">
        <v>680</v>
      </c>
      <c r="C156" s="62" t="s">
        <v>680</v>
      </c>
      <c r="E156" s="108">
        <f>R19369172</f>
        <v>0</v>
      </c>
      <c r="F156" s="62" t="s">
        <v>869</v>
      </c>
      <c r="G156" s="108">
        <f>R19369173</f>
        <v>0</v>
      </c>
      <c r="H156" s="62" t="s">
        <v>1484</v>
      </c>
      <c r="I156" s="62" t="s">
        <v>1485</v>
      </c>
    </row>
    <row r="157" spans="1:9" ht="12.75">
      <c r="A157" s="62" t="s">
        <v>1193</v>
      </c>
      <c r="B157" s="62" t="s">
        <v>681</v>
      </c>
      <c r="C157" s="62" t="s">
        <v>681</v>
      </c>
      <c r="E157" s="108">
        <f>R19369192</f>
        <v>0</v>
      </c>
      <c r="F157" s="62" t="s">
        <v>869</v>
      </c>
      <c r="G157" s="108">
        <f>R19369193</f>
        <v>0</v>
      </c>
      <c r="H157" s="62" t="s">
        <v>1486</v>
      </c>
      <c r="I157" s="62" t="s">
        <v>1487</v>
      </c>
    </row>
    <row r="158" spans="1:9" ht="12.75">
      <c r="A158" s="62" t="s">
        <v>1193</v>
      </c>
      <c r="B158" s="62" t="s">
        <v>682</v>
      </c>
      <c r="C158" s="62" t="s">
        <v>682</v>
      </c>
      <c r="E158" s="108">
        <f>R19369202</f>
        <v>0</v>
      </c>
      <c r="F158" s="62" t="s">
        <v>869</v>
      </c>
      <c r="G158" s="108">
        <f>R19369203</f>
        <v>0</v>
      </c>
      <c r="H158" s="62" t="s">
        <v>1488</v>
      </c>
      <c r="I158" s="62" t="s">
        <v>1489</v>
      </c>
    </row>
    <row r="159" spans="1:9" ht="12.75">
      <c r="A159" s="62" t="s">
        <v>1193</v>
      </c>
      <c r="B159" s="62" t="s">
        <v>683</v>
      </c>
      <c r="C159" s="62" t="s">
        <v>683</v>
      </c>
      <c r="E159" s="108">
        <f>R19369212</f>
        <v>0</v>
      </c>
      <c r="F159" s="62" t="s">
        <v>869</v>
      </c>
      <c r="G159" s="108">
        <f>R19369213</f>
        <v>0</v>
      </c>
      <c r="H159" s="62" t="s">
        <v>1490</v>
      </c>
      <c r="I159" s="62" t="s">
        <v>1491</v>
      </c>
    </row>
    <row r="160" spans="1:9" ht="12.75">
      <c r="A160" s="62" t="s">
        <v>1193</v>
      </c>
      <c r="B160" s="62" t="s">
        <v>684</v>
      </c>
      <c r="C160" s="62" t="s">
        <v>684</v>
      </c>
      <c r="E160" s="108">
        <f>R19369222</f>
        <v>0</v>
      </c>
      <c r="F160" s="62" t="s">
        <v>869</v>
      </c>
      <c r="G160" s="108">
        <f>R19369223</f>
        <v>0</v>
      </c>
      <c r="H160" s="62" t="s">
        <v>1492</v>
      </c>
      <c r="I160" s="62" t="s">
        <v>1493</v>
      </c>
    </row>
    <row r="161" spans="1:9" ht="12.75">
      <c r="A161" s="62" t="s">
        <v>1193</v>
      </c>
      <c r="B161" s="62" t="s">
        <v>685</v>
      </c>
      <c r="C161" s="62" t="s">
        <v>685</v>
      </c>
      <c r="E161" s="108">
        <f>R19369242</f>
        <v>0</v>
      </c>
      <c r="F161" s="62" t="s">
        <v>869</v>
      </c>
      <c r="G161" s="108">
        <f>R19369243</f>
        <v>0</v>
      </c>
      <c r="H161" s="62" t="s">
        <v>1494</v>
      </c>
      <c r="I161" s="62" t="s">
        <v>1495</v>
      </c>
    </row>
    <row r="162" spans="1:9" ht="12.75">
      <c r="A162" s="62" t="s">
        <v>1193</v>
      </c>
      <c r="B162" s="62" t="s">
        <v>686</v>
      </c>
      <c r="C162" s="62" t="s">
        <v>686</v>
      </c>
      <c r="E162" s="108">
        <f>R19369252</f>
        <v>0</v>
      </c>
      <c r="F162" s="62" t="s">
        <v>869</v>
      </c>
      <c r="G162" s="108">
        <f>R19369253</f>
        <v>0</v>
      </c>
      <c r="H162" s="62" t="s">
        <v>1496</v>
      </c>
      <c r="I162" s="62" t="s">
        <v>1497</v>
      </c>
    </row>
    <row r="163" spans="1:9" ht="12.75">
      <c r="A163" s="62" t="s">
        <v>1193</v>
      </c>
      <c r="B163" s="62" t="s">
        <v>687</v>
      </c>
      <c r="C163" s="62" t="s">
        <v>687</v>
      </c>
      <c r="E163" s="108">
        <f>R19369262</f>
        <v>0</v>
      </c>
      <c r="F163" s="62" t="s">
        <v>869</v>
      </c>
      <c r="G163" s="108">
        <f>R19369263</f>
        <v>0</v>
      </c>
      <c r="H163" s="62" t="s">
        <v>1498</v>
      </c>
      <c r="I163" s="62" t="s">
        <v>1499</v>
      </c>
    </row>
    <row r="164" spans="1:9" ht="12.75">
      <c r="A164" s="62" t="s">
        <v>1193</v>
      </c>
      <c r="B164" s="62" t="s">
        <v>688</v>
      </c>
      <c r="C164" s="62" t="s">
        <v>688</v>
      </c>
      <c r="E164" s="108">
        <f>R19369272</f>
        <v>0</v>
      </c>
      <c r="F164" s="62" t="s">
        <v>869</v>
      </c>
      <c r="G164" s="108">
        <f>R19369273</f>
        <v>0</v>
      </c>
      <c r="H164" s="62" t="s">
        <v>1500</v>
      </c>
      <c r="I164" s="62" t="s">
        <v>1501</v>
      </c>
    </row>
    <row r="165" spans="1:9" ht="12.75">
      <c r="A165" s="62" t="s">
        <v>1193</v>
      </c>
      <c r="B165" s="62" t="s">
        <v>689</v>
      </c>
      <c r="C165" s="62" t="s">
        <v>689</v>
      </c>
      <c r="E165" s="108">
        <f>R19369282</f>
        <v>0</v>
      </c>
      <c r="F165" s="62" t="s">
        <v>869</v>
      </c>
      <c r="G165" s="108">
        <f>R19369283</f>
        <v>0</v>
      </c>
      <c r="H165" s="62" t="s">
        <v>1502</v>
      </c>
      <c r="I165" s="62" t="s">
        <v>1503</v>
      </c>
    </row>
    <row r="166" spans="1:9" ht="12.75">
      <c r="A166" s="62" t="s">
        <v>1193</v>
      </c>
      <c r="B166" s="62" t="s">
        <v>690</v>
      </c>
      <c r="C166" s="62" t="s">
        <v>690</v>
      </c>
      <c r="E166" s="108">
        <f>R19369302</f>
        <v>0</v>
      </c>
      <c r="F166" s="62" t="s">
        <v>869</v>
      </c>
      <c r="G166" s="108">
        <f>R19369303</f>
        <v>0</v>
      </c>
      <c r="H166" s="62" t="s">
        <v>1504</v>
      </c>
      <c r="I166" s="62" t="s">
        <v>1505</v>
      </c>
    </row>
    <row r="167" spans="1:9" ht="12.75">
      <c r="A167" s="62" t="s">
        <v>1193</v>
      </c>
      <c r="B167" s="62" t="s">
        <v>691</v>
      </c>
      <c r="C167" s="62" t="s">
        <v>691</v>
      </c>
      <c r="E167" s="108">
        <f>R19369312</f>
        <v>0</v>
      </c>
      <c r="F167" s="62" t="s">
        <v>869</v>
      </c>
      <c r="G167" s="108">
        <f>R19369313</f>
        <v>0</v>
      </c>
      <c r="H167" s="62" t="s">
        <v>1506</v>
      </c>
      <c r="I167" s="62" t="s">
        <v>1507</v>
      </c>
    </row>
    <row r="168" spans="1:9" ht="12.75">
      <c r="A168" s="62" t="s">
        <v>1193</v>
      </c>
      <c r="B168" s="62" t="s">
        <v>692</v>
      </c>
      <c r="C168" s="62" t="s">
        <v>692</v>
      </c>
      <c r="E168" s="108">
        <f>R19369322</f>
        <v>0</v>
      </c>
      <c r="F168" s="62" t="s">
        <v>869</v>
      </c>
      <c r="G168" s="108">
        <f>R19369323</f>
        <v>0</v>
      </c>
      <c r="H168" s="62" t="s">
        <v>1508</v>
      </c>
      <c r="I168" s="62" t="s">
        <v>1509</v>
      </c>
    </row>
    <row r="169" spans="1:9" ht="12.75">
      <c r="A169" s="62" t="s">
        <v>1193</v>
      </c>
      <c r="B169" s="62" t="s">
        <v>693</v>
      </c>
      <c r="C169" s="62" t="s">
        <v>693</v>
      </c>
      <c r="E169" s="108">
        <f>R19369332</f>
        <v>0</v>
      </c>
      <c r="F169" s="62" t="s">
        <v>869</v>
      </c>
      <c r="G169" s="108">
        <f>R19369333</f>
        <v>0</v>
      </c>
      <c r="H169" s="62" t="s">
        <v>1510</v>
      </c>
      <c r="I169" s="62" t="s">
        <v>1511</v>
      </c>
    </row>
    <row r="170" spans="1:9" ht="12.75">
      <c r="A170" s="62" t="s">
        <v>1193</v>
      </c>
      <c r="B170" s="62" t="s">
        <v>694</v>
      </c>
      <c r="C170" s="62" t="s">
        <v>694</v>
      </c>
      <c r="E170" s="108">
        <f>R19369342</f>
        <v>0</v>
      </c>
      <c r="F170" s="62" t="s">
        <v>869</v>
      </c>
      <c r="G170" s="108">
        <f>R19369343</f>
        <v>0</v>
      </c>
      <c r="H170" s="62" t="s">
        <v>1512</v>
      </c>
      <c r="I170" s="62" t="s">
        <v>1513</v>
      </c>
    </row>
    <row r="171" spans="1:9" ht="12.75">
      <c r="A171" s="62" t="s">
        <v>1193</v>
      </c>
      <c r="B171" s="62" t="s">
        <v>695</v>
      </c>
      <c r="C171" s="62" t="s">
        <v>695</v>
      </c>
      <c r="E171" s="108">
        <f>R19369352</f>
        <v>0</v>
      </c>
      <c r="F171" s="62" t="s">
        <v>869</v>
      </c>
      <c r="G171" s="108">
        <f>R19369353</f>
        <v>0</v>
      </c>
      <c r="H171" s="62" t="s">
        <v>1514</v>
      </c>
      <c r="I171" s="62" t="s">
        <v>1515</v>
      </c>
    </row>
    <row r="172" spans="1:9" ht="12.75">
      <c r="A172" s="62" t="s">
        <v>1193</v>
      </c>
      <c r="B172" s="62" t="s">
        <v>696</v>
      </c>
      <c r="C172" s="62" t="s">
        <v>696</v>
      </c>
      <c r="E172" s="108">
        <f>R19369362</f>
        <v>0</v>
      </c>
      <c r="F172" s="62" t="s">
        <v>869</v>
      </c>
      <c r="G172" s="108">
        <f>R19369363</f>
        <v>0</v>
      </c>
      <c r="H172" s="62" t="s">
        <v>1516</v>
      </c>
      <c r="I172" s="62" t="s">
        <v>1517</v>
      </c>
    </row>
    <row r="173" spans="1:9" ht="12.75">
      <c r="A173" s="62" t="s">
        <v>1193</v>
      </c>
      <c r="B173" s="62" t="s">
        <v>697</v>
      </c>
      <c r="C173" s="62" t="s">
        <v>697</v>
      </c>
      <c r="E173" s="108">
        <f>R19369372</f>
        <v>0</v>
      </c>
      <c r="F173" s="62" t="s">
        <v>869</v>
      </c>
      <c r="G173" s="108">
        <f>R19369373</f>
        <v>0</v>
      </c>
      <c r="H173" s="62" t="s">
        <v>1518</v>
      </c>
      <c r="I173" s="62" t="s">
        <v>1519</v>
      </c>
    </row>
    <row r="174" spans="1:9" ht="12.75">
      <c r="A174" s="62" t="s">
        <v>1193</v>
      </c>
      <c r="B174" s="62" t="s">
        <v>698</v>
      </c>
      <c r="C174" s="62" t="s">
        <v>698</v>
      </c>
      <c r="E174" s="108">
        <f>R19369382</f>
        <v>0</v>
      </c>
      <c r="F174" s="62" t="s">
        <v>869</v>
      </c>
      <c r="G174" s="108">
        <f>R19369383</f>
        <v>0</v>
      </c>
      <c r="H174" s="62" t="s">
        <v>1520</v>
      </c>
      <c r="I174" s="62" t="s">
        <v>1521</v>
      </c>
    </row>
    <row r="175" spans="1:9" ht="12.75">
      <c r="A175" s="62" t="s">
        <v>1193</v>
      </c>
      <c r="B175" s="62" t="s">
        <v>699</v>
      </c>
      <c r="C175" s="62" t="s">
        <v>699</v>
      </c>
      <c r="E175" s="108">
        <f>R19369392</f>
        <v>0</v>
      </c>
      <c r="F175" s="62" t="s">
        <v>869</v>
      </c>
      <c r="G175" s="108">
        <f>R19369393</f>
        <v>0</v>
      </c>
      <c r="H175" s="62" t="s">
        <v>1522</v>
      </c>
      <c r="I175" s="62" t="s">
        <v>1523</v>
      </c>
    </row>
    <row r="176" spans="1:9" ht="12.75">
      <c r="A176" s="62" t="s">
        <v>1193</v>
      </c>
      <c r="B176" s="62" t="s">
        <v>700</v>
      </c>
      <c r="C176" s="62" t="s">
        <v>700</v>
      </c>
      <c r="E176" s="108">
        <f>R19369402</f>
        <v>0</v>
      </c>
      <c r="F176" s="62" t="s">
        <v>869</v>
      </c>
      <c r="G176" s="108">
        <f>R19369403</f>
        <v>0</v>
      </c>
      <c r="H176" s="62" t="s">
        <v>1524</v>
      </c>
      <c r="I176" s="62" t="s">
        <v>1525</v>
      </c>
    </row>
    <row r="177" spans="1:9" ht="12.75">
      <c r="A177" s="62" t="s">
        <v>1193</v>
      </c>
      <c r="B177" s="62" t="s">
        <v>701</v>
      </c>
      <c r="C177" s="62" t="s">
        <v>701</v>
      </c>
      <c r="E177" s="108">
        <f>R19369412</f>
        <v>0</v>
      </c>
      <c r="F177" s="62" t="s">
        <v>869</v>
      </c>
      <c r="G177" s="108">
        <f>R19369413</f>
        <v>0</v>
      </c>
      <c r="H177" s="62" t="s">
        <v>1526</v>
      </c>
      <c r="I177" s="62" t="s">
        <v>1527</v>
      </c>
    </row>
    <row r="178" spans="1:9" ht="12.75">
      <c r="A178" s="62" t="s">
        <v>1193</v>
      </c>
      <c r="B178" s="62" t="s">
        <v>702</v>
      </c>
      <c r="C178" s="62" t="s">
        <v>702</v>
      </c>
      <c r="E178" s="108">
        <f>R19369452</f>
        <v>0</v>
      </c>
      <c r="F178" s="62" t="s">
        <v>869</v>
      </c>
      <c r="G178" s="108">
        <f>R19369453</f>
        <v>0</v>
      </c>
      <c r="H178" s="62" t="s">
        <v>1528</v>
      </c>
      <c r="I178" s="62" t="s">
        <v>1529</v>
      </c>
    </row>
    <row r="179" spans="1:9" ht="12.75">
      <c r="A179" s="62" t="s">
        <v>1193</v>
      </c>
      <c r="B179" s="62" t="s">
        <v>703</v>
      </c>
      <c r="C179" s="62" t="s">
        <v>703</v>
      </c>
      <c r="E179" s="108">
        <f>R19369512</f>
        <v>0</v>
      </c>
      <c r="F179" s="62" t="s">
        <v>869</v>
      </c>
      <c r="G179" s="108">
        <f>R19369513</f>
        <v>0</v>
      </c>
      <c r="H179" s="62" t="s">
        <v>1530</v>
      </c>
      <c r="I179" s="62" t="s">
        <v>1531</v>
      </c>
    </row>
    <row r="180" spans="1:9" ht="12.75">
      <c r="A180" s="62" t="s">
        <v>1193</v>
      </c>
      <c r="B180" s="62" t="s">
        <v>704</v>
      </c>
      <c r="C180" s="62" t="s">
        <v>704</v>
      </c>
      <c r="E180" s="108">
        <f>R19369532</f>
        <v>0</v>
      </c>
      <c r="F180" s="62" t="s">
        <v>869</v>
      </c>
      <c r="G180" s="108">
        <f>R19369533</f>
        <v>0</v>
      </c>
      <c r="H180" s="62" t="s">
        <v>1532</v>
      </c>
      <c r="I180" s="62" t="s">
        <v>1533</v>
      </c>
    </row>
    <row r="181" spans="1:9" ht="12.75">
      <c r="A181" s="62" t="s">
        <v>1193</v>
      </c>
      <c r="B181" s="62" t="s">
        <v>705</v>
      </c>
      <c r="C181" s="62" t="s">
        <v>705</v>
      </c>
      <c r="E181" s="108">
        <f>R19369552</f>
        <v>0</v>
      </c>
      <c r="F181" s="62" t="s">
        <v>869</v>
      </c>
      <c r="G181" s="108">
        <f>R19369553</f>
        <v>0</v>
      </c>
      <c r="H181" s="62" t="s">
        <v>1534</v>
      </c>
      <c r="I181" s="62" t="s">
        <v>1535</v>
      </c>
    </row>
    <row r="182" spans="1:9" ht="12.75">
      <c r="A182" s="62" t="s">
        <v>1193</v>
      </c>
      <c r="B182" s="62" t="s">
        <v>706</v>
      </c>
      <c r="C182" s="62" t="s">
        <v>706</v>
      </c>
      <c r="E182" s="108">
        <f>R19369562</f>
        <v>0</v>
      </c>
      <c r="F182" s="62" t="s">
        <v>869</v>
      </c>
      <c r="G182" s="108">
        <f>R19369563</f>
        <v>0</v>
      </c>
      <c r="H182" s="62" t="s">
        <v>1536</v>
      </c>
      <c r="I182" s="62" t="s">
        <v>1537</v>
      </c>
    </row>
    <row r="183" spans="1:9" ht="12.75">
      <c r="A183" s="62" t="s">
        <v>1193</v>
      </c>
      <c r="B183" s="62" t="s">
        <v>707</v>
      </c>
      <c r="C183" s="62" t="s">
        <v>707</v>
      </c>
      <c r="E183" s="108">
        <f>R19369572</f>
        <v>0</v>
      </c>
      <c r="F183" s="62" t="s">
        <v>869</v>
      </c>
      <c r="G183" s="108">
        <f>R19369573</f>
        <v>0</v>
      </c>
      <c r="H183" s="62" t="s">
        <v>1538</v>
      </c>
      <c r="I183" s="62" t="s">
        <v>1539</v>
      </c>
    </row>
    <row r="184" spans="1:9" ht="12.75">
      <c r="A184" s="62" t="s">
        <v>1193</v>
      </c>
      <c r="B184" s="62" t="s">
        <v>708</v>
      </c>
      <c r="C184" s="62" t="s">
        <v>708</v>
      </c>
      <c r="E184" s="108">
        <f>R19369702</f>
        <v>0</v>
      </c>
      <c r="F184" s="62" t="s">
        <v>869</v>
      </c>
      <c r="G184" s="108">
        <f>R19369703</f>
        <v>0</v>
      </c>
      <c r="H184" s="62" t="s">
        <v>1540</v>
      </c>
      <c r="I184" s="62" t="s">
        <v>1541</v>
      </c>
    </row>
    <row r="185" spans="5:7" ht="12.75">
      <c r="E185" s="108"/>
      <c r="G185" s="10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96"/>
  <sheetViews>
    <sheetView showFormulas="1" zoomScalePageLayoutView="0" workbookViewId="0" topLeftCell="A1">
      <selection activeCell="A1" sqref="A1"/>
    </sheetView>
  </sheetViews>
  <sheetFormatPr defaultColWidth="9.00390625" defaultRowHeight="12.75"/>
  <cols>
    <col min="1" max="1" width="77.25390625" style="62" bestFit="1" customWidth="1"/>
    <col min="2" max="2" width="23.375" style="62" bestFit="1" customWidth="1"/>
    <col min="3" max="3" width="34.25390625" style="62" bestFit="1" customWidth="1"/>
  </cols>
  <sheetData>
    <row r="1" spans="1:3" ht="12.75">
      <c r="A1" s="63" t="s">
        <v>990</v>
      </c>
      <c r="B1" s="63" t="s">
        <v>991</v>
      </c>
      <c r="C1" s="63" t="s">
        <v>992</v>
      </c>
    </row>
    <row r="2" spans="1:3" ht="12.75">
      <c r="A2" s="62" t="s">
        <v>993</v>
      </c>
      <c r="B2" s="108">
        <f>(R19366901)</f>
        <v>0</v>
      </c>
      <c r="C2" s="108">
        <f>(R19366902+R19366903)</f>
        <v>0</v>
      </c>
    </row>
    <row r="3" spans="1:3" ht="12.75">
      <c r="A3" s="62" t="s">
        <v>994</v>
      </c>
      <c r="B3" s="108">
        <f>(R19366951)</f>
        <v>0</v>
      </c>
      <c r="C3" s="108">
        <f>(R19366952+R19366953)</f>
        <v>0</v>
      </c>
    </row>
    <row r="4" spans="1:3" ht="12.75">
      <c r="A4" s="62" t="s">
        <v>995</v>
      </c>
      <c r="B4" s="108">
        <f>(R19366961)</f>
        <v>0</v>
      </c>
      <c r="C4" s="108">
        <f>(R19366962+R19366963)</f>
        <v>0</v>
      </c>
    </row>
    <row r="5" spans="1:3" ht="12.75">
      <c r="A5" s="62" t="s">
        <v>996</v>
      </c>
      <c r="B5" s="108">
        <f>(R19366971)</f>
        <v>0</v>
      </c>
      <c r="C5" s="108">
        <f>(R19366972+R19366973)</f>
        <v>0</v>
      </c>
    </row>
    <row r="6" spans="1:3" ht="12.75">
      <c r="A6" s="62" t="s">
        <v>997</v>
      </c>
      <c r="B6" s="108">
        <f>(R19366981)</f>
        <v>0</v>
      </c>
      <c r="C6" s="108">
        <f>(R19366982+R19366983)</f>
        <v>0</v>
      </c>
    </row>
    <row r="7" spans="1:3" ht="12.75">
      <c r="A7" s="62" t="s">
        <v>998</v>
      </c>
      <c r="B7" s="108">
        <f>(R19366991)</f>
        <v>0</v>
      </c>
      <c r="C7" s="108">
        <f>(R19366992+R19366993)</f>
        <v>0</v>
      </c>
    </row>
    <row r="8" spans="1:3" ht="12.75">
      <c r="A8" s="62" t="s">
        <v>999</v>
      </c>
      <c r="B8" s="108">
        <f>(R19367051)</f>
        <v>0</v>
      </c>
      <c r="C8" s="108">
        <f>(R19367052+R19367053)</f>
        <v>0</v>
      </c>
    </row>
    <row r="9" spans="1:3" ht="12.75">
      <c r="A9" s="62" t="s">
        <v>1000</v>
      </c>
      <c r="B9" s="108">
        <f>(R19367061)</f>
        <v>0</v>
      </c>
      <c r="C9" s="108">
        <f>(R19367062+R19367063)</f>
        <v>0</v>
      </c>
    </row>
    <row r="10" spans="1:3" ht="12.75">
      <c r="A10" s="62" t="s">
        <v>1001</v>
      </c>
      <c r="B10" s="108">
        <f>(R19367111)</f>
        <v>0</v>
      </c>
      <c r="C10" s="108">
        <f>(R19367112+R19367113)</f>
        <v>0</v>
      </c>
    </row>
    <row r="11" spans="1:3" ht="12.75">
      <c r="A11" s="62" t="s">
        <v>1002</v>
      </c>
      <c r="B11" s="108">
        <f>(R19367121)</f>
        <v>0</v>
      </c>
      <c r="C11" s="108">
        <f>(R19367122+R19367123)</f>
        <v>0</v>
      </c>
    </row>
    <row r="12" spans="1:3" ht="12.75">
      <c r="A12" s="62" t="s">
        <v>1003</v>
      </c>
      <c r="B12" s="108">
        <f>(R19367131)</f>
        <v>0</v>
      </c>
      <c r="C12" s="108">
        <f>(R19367132+R19367133)</f>
        <v>0</v>
      </c>
    </row>
    <row r="13" spans="1:3" ht="12.75">
      <c r="A13" s="62" t="s">
        <v>1004</v>
      </c>
      <c r="B13" s="108">
        <f>(R19367141)</f>
        <v>0</v>
      </c>
      <c r="C13" s="108">
        <f>(R19367142+R19367143)</f>
        <v>0</v>
      </c>
    </row>
    <row r="14" spans="1:3" ht="12.75">
      <c r="A14" s="62" t="s">
        <v>1005</v>
      </c>
      <c r="B14" s="108">
        <f>(R19367151)</f>
        <v>0</v>
      </c>
      <c r="C14" s="108">
        <f>(R19367152+R19367153)</f>
        <v>0</v>
      </c>
    </row>
    <row r="15" spans="1:3" ht="12.75">
      <c r="A15" s="62" t="s">
        <v>1006</v>
      </c>
      <c r="B15" s="108">
        <f>(R19367161)</f>
        <v>0</v>
      </c>
      <c r="C15" s="108">
        <f>(R19367162+R19367163)</f>
        <v>0</v>
      </c>
    </row>
    <row r="16" spans="1:3" ht="12.75">
      <c r="A16" s="62" t="s">
        <v>1007</v>
      </c>
      <c r="B16" s="108">
        <f>(R19367201)</f>
        <v>0</v>
      </c>
      <c r="C16" s="108">
        <f>(R19367202+R19367203)</f>
        <v>0</v>
      </c>
    </row>
    <row r="17" spans="1:3" ht="12.75">
      <c r="A17" s="62" t="s">
        <v>1008</v>
      </c>
      <c r="B17" s="108">
        <f>(R19367211)</f>
        <v>0</v>
      </c>
      <c r="C17" s="108">
        <f>(R19367212+R19367213)</f>
        <v>0</v>
      </c>
    </row>
    <row r="18" spans="1:3" ht="12.75">
      <c r="A18" s="62" t="s">
        <v>1009</v>
      </c>
      <c r="B18" s="108">
        <f>(R19367221)</f>
        <v>0</v>
      </c>
      <c r="C18" s="108">
        <f>(R19367222+R19367223)</f>
        <v>0</v>
      </c>
    </row>
    <row r="19" spans="1:3" ht="12.75">
      <c r="A19" s="62" t="s">
        <v>1010</v>
      </c>
      <c r="B19" s="108">
        <f>(R19367231)</f>
        <v>0</v>
      </c>
      <c r="C19" s="108">
        <f>(R19367232+R19367233)</f>
        <v>0</v>
      </c>
    </row>
    <row r="20" spans="1:3" ht="12.75">
      <c r="A20" s="62" t="s">
        <v>1011</v>
      </c>
      <c r="B20" s="108">
        <f>(R19367241)</f>
        <v>0</v>
      </c>
      <c r="C20" s="108">
        <f>(R19367242+R19367243)</f>
        <v>0</v>
      </c>
    </row>
    <row r="21" spans="1:3" ht="12.75">
      <c r="A21" s="62" t="s">
        <v>1012</v>
      </c>
      <c r="B21" s="108">
        <f>(R19367301)</f>
        <v>0</v>
      </c>
      <c r="C21" s="108">
        <f>(R19367302+R19367303)</f>
        <v>0</v>
      </c>
    </row>
    <row r="22" spans="1:3" ht="12.75">
      <c r="A22" s="62" t="s">
        <v>1013</v>
      </c>
      <c r="B22" s="108">
        <f>(R19367311)</f>
        <v>0</v>
      </c>
      <c r="C22" s="108">
        <f>(R19367312+R19367313)</f>
        <v>0</v>
      </c>
    </row>
    <row r="23" spans="1:3" ht="12.75">
      <c r="A23" s="62" t="s">
        <v>1014</v>
      </c>
      <c r="B23" s="108">
        <f>(R19367351)</f>
        <v>0</v>
      </c>
      <c r="C23" s="108">
        <f>(R19367352+R19367353)</f>
        <v>0</v>
      </c>
    </row>
    <row r="24" spans="1:3" ht="12.75">
      <c r="A24" s="62" t="s">
        <v>1015</v>
      </c>
      <c r="B24" s="108">
        <f>(R19367401)</f>
        <v>0</v>
      </c>
      <c r="C24" s="108">
        <f>(R19367402+R19367403)</f>
        <v>0</v>
      </c>
    </row>
    <row r="25" spans="1:3" ht="12.75">
      <c r="A25" s="62" t="s">
        <v>1016</v>
      </c>
      <c r="B25" s="108">
        <f>(R19367411)</f>
        <v>0</v>
      </c>
      <c r="C25" s="108">
        <f>(R19367412+R19367413)</f>
        <v>0</v>
      </c>
    </row>
    <row r="26" spans="1:3" ht="12.75">
      <c r="A26" s="62" t="s">
        <v>1017</v>
      </c>
      <c r="B26" s="108">
        <f>(R19367421)</f>
        <v>0</v>
      </c>
      <c r="C26" s="108">
        <f>(R19367422+R19367423)</f>
        <v>0</v>
      </c>
    </row>
    <row r="27" spans="1:3" ht="12.75">
      <c r="A27" s="62" t="s">
        <v>1018</v>
      </c>
      <c r="B27" s="108">
        <f>(R19367451)</f>
        <v>0</v>
      </c>
      <c r="C27" s="108">
        <f>(R19367452+R19367453)</f>
        <v>0</v>
      </c>
    </row>
    <row r="28" spans="1:3" ht="12.75">
      <c r="A28" s="62" t="s">
        <v>1019</v>
      </c>
      <c r="B28" s="108">
        <f>(R19367551)</f>
        <v>0</v>
      </c>
      <c r="C28" s="108">
        <f>(R19367552+R19367553)</f>
        <v>0</v>
      </c>
    </row>
    <row r="29" spans="1:3" ht="12.75">
      <c r="A29" s="62" t="s">
        <v>1020</v>
      </c>
      <c r="B29" s="108">
        <f>(R19367601)</f>
        <v>0</v>
      </c>
      <c r="C29" s="108">
        <f>(R19367602+R19367603)</f>
        <v>0</v>
      </c>
    </row>
    <row r="30" spans="1:3" ht="12.75">
      <c r="A30" s="62" t="s">
        <v>1021</v>
      </c>
      <c r="B30" s="108">
        <f>(R19367611)</f>
        <v>0</v>
      </c>
      <c r="C30" s="108">
        <f>(R19367612+R19367613)</f>
        <v>0</v>
      </c>
    </row>
    <row r="31" spans="1:3" ht="12.75">
      <c r="A31" s="62" t="s">
        <v>1022</v>
      </c>
      <c r="B31" s="108">
        <f>(R19367621)</f>
        <v>0</v>
      </c>
      <c r="C31" s="108">
        <f>(R19367622+R19367623)</f>
        <v>0</v>
      </c>
    </row>
    <row r="32" spans="1:3" ht="12.75">
      <c r="A32" s="62" t="s">
        <v>1023</v>
      </c>
      <c r="B32" s="108">
        <f>(R19367631)</f>
        <v>0</v>
      </c>
      <c r="C32" s="108">
        <f>(R19367632+R19367633)</f>
        <v>0</v>
      </c>
    </row>
    <row r="33" spans="1:3" ht="12.75">
      <c r="A33" s="62" t="s">
        <v>1024</v>
      </c>
      <c r="B33" s="108">
        <f>(R19367641)</f>
        <v>0</v>
      </c>
      <c r="C33" s="108">
        <f>(R19367642+R19367643)</f>
        <v>0</v>
      </c>
    </row>
    <row r="34" spans="1:3" ht="12.75">
      <c r="A34" s="62" t="s">
        <v>1025</v>
      </c>
      <c r="B34" s="108">
        <f>(R19367651)</f>
        <v>0</v>
      </c>
      <c r="C34" s="108">
        <f>(R19367652+R19367653)</f>
        <v>0</v>
      </c>
    </row>
    <row r="35" spans="1:3" ht="12.75">
      <c r="A35" s="62" t="s">
        <v>1026</v>
      </c>
      <c r="B35" s="108">
        <f>(R19367661)</f>
        <v>0</v>
      </c>
      <c r="C35" s="108">
        <f>(R19367662+R19367663)</f>
        <v>0</v>
      </c>
    </row>
    <row r="36" spans="1:3" ht="12.75">
      <c r="A36" s="62" t="s">
        <v>1027</v>
      </c>
      <c r="B36" s="108">
        <f>(R19367671)</f>
        <v>0</v>
      </c>
      <c r="C36" s="108">
        <f>(R19367672+R19367673)</f>
        <v>0</v>
      </c>
    </row>
    <row r="37" spans="1:3" ht="12.75">
      <c r="A37" s="62" t="s">
        <v>1028</v>
      </c>
      <c r="B37" s="108">
        <f>(R19367681)</f>
        <v>0</v>
      </c>
      <c r="C37" s="108">
        <f>(R19367682+R19367683)</f>
        <v>0</v>
      </c>
    </row>
    <row r="38" spans="1:3" ht="12.75">
      <c r="A38" s="62" t="s">
        <v>1029</v>
      </c>
      <c r="B38" s="108">
        <f>(R19367691)</f>
        <v>0</v>
      </c>
      <c r="C38" s="108">
        <f>(R19367692+R19367693)</f>
        <v>0</v>
      </c>
    </row>
    <row r="39" spans="1:3" ht="12.75">
      <c r="A39" s="62" t="s">
        <v>1030</v>
      </c>
      <c r="B39" s="108">
        <f>(R19367701)</f>
        <v>0</v>
      </c>
      <c r="C39" s="108">
        <f>(R19367702+R19367703)</f>
        <v>0</v>
      </c>
    </row>
    <row r="40" spans="1:3" ht="12.75">
      <c r="A40" s="62" t="s">
        <v>1031</v>
      </c>
      <c r="B40" s="108">
        <f>(R19367711)</f>
        <v>0</v>
      </c>
      <c r="C40" s="108">
        <f>(R19367712+R19367713)</f>
        <v>0</v>
      </c>
    </row>
    <row r="41" spans="1:3" ht="12.75">
      <c r="A41" s="62" t="s">
        <v>1032</v>
      </c>
      <c r="B41" s="108">
        <f>(R19367721)</f>
        <v>0</v>
      </c>
      <c r="C41" s="108">
        <f>(R19367722+R19367723)</f>
        <v>0</v>
      </c>
    </row>
    <row r="42" spans="1:3" ht="12.75">
      <c r="A42" s="62" t="s">
        <v>1033</v>
      </c>
      <c r="B42" s="108">
        <f>(R19367751)</f>
        <v>0</v>
      </c>
      <c r="C42" s="108">
        <f>(R19367752+R19367753)</f>
        <v>0</v>
      </c>
    </row>
    <row r="43" spans="1:3" ht="12.75">
      <c r="A43" s="62" t="s">
        <v>1034</v>
      </c>
      <c r="B43" s="108">
        <f>(R19367761)</f>
        <v>0</v>
      </c>
      <c r="C43" s="108">
        <f>(R19367762+R19367763)</f>
        <v>0</v>
      </c>
    </row>
    <row r="44" spans="1:3" ht="12.75">
      <c r="A44" s="62" t="s">
        <v>1035</v>
      </c>
      <c r="B44" s="108">
        <f>(R19367801)</f>
        <v>0</v>
      </c>
      <c r="C44" s="108">
        <f>(R19367802+R19367803)</f>
        <v>0</v>
      </c>
    </row>
    <row r="45" spans="1:3" ht="12.75">
      <c r="A45" s="62" t="s">
        <v>1036</v>
      </c>
      <c r="B45" s="108">
        <f>(R19367811)</f>
        <v>0</v>
      </c>
      <c r="C45" s="108">
        <f>(R19367812+R19367813)</f>
        <v>0</v>
      </c>
    </row>
    <row r="46" spans="1:3" ht="12.75">
      <c r="A46" s="62" t="s">
        <v>1037</v>
      </c>
      <c r="B46" s="108">
        <f>(R19367901)</f>
        <v>0</v>
      </c>
      <c r="C46" s="108">
        <f>(R19367902+R19367903)</f>
        <v>0</v>
      </c>
    </row>
    <row r="47" spans="1:3" ht="12.75">
      <c r="A47" s="62" t="s">
        <v>1038</v>
      </c>
      <c r="B47" s="108">
        <f>(R19367911)</f>
        <v>0</v>
      </c>
      <c r="C47" s="108">
        <f>(R19367912+R19367913)</f>
        <v>0</v>
      </c>
    </row>
    <row r="48" spans="1:3" ht="12.75">
      <c r="A48" s="62" t="s">
        <v>1039</v>
      </c>
      <c r="B48" s="108">
        <f>(R19367921)</f>
        <v>0</v>
      </c>
      <c r="C48" s="108">
        <f>(R19367922+R19367923)</f>
        <v>0</v>
      </c>
    </row>
    <row r="49" spans="1:3" ht="12.75">
      <c r="A49" s="62" t="s">
        <v>1040</v>
      </c>
      <c r="B49" s="108">
        <f>(R19367951)</f>
        <v>0</v>
      </c>
      <c r="C49" s="108">
        <f>(R19367952+R19367953)</f>
        <v>0</v>
      </c>
    </row>
    <row r="50" spans="1:3" ht="12.75">
      <c r="A50" s="62" t="s">
        <v>1041</v>
      </c>
      <c r="B50" s="108">
        <f>(R19367961)</f>
        <v>0</v>
      </c>
      <c r="C50" s="108">
        <f>(R19367962+R19367963)</f>
        <v>0</v>
      </c>
    </row>
    <row r="51" spans="1:3" ht="12.75">
      <c r="A51" s="62" t="s">
        <v>1042</v>
      </c>
      <c r="B51" s="108">
        <f>(R19368051)</f>
        <v>0</v>
      </c>
      <c r="C51" s="108">
        <f>(R19368052+R19368053)</f>
        <v>0</v>
      </c>
    </row>
    <row r="52" spans="1:3" ht="12.75">
      <c r="A52" s="62" t="s">
        <v>1043</v>
      </c>
      <c r="B52" s="108">
        <f>(R19368061)</f>
        <v>0</v>
      </c>
      <c r="C52" s="108">
        <f>(R19368062+R19368063)</f>
        <v>0</v>
      </c>
    </row>
    <row r="53" spans="1:3" ht="12.75">
      <c r="A53" s="62" t="s">
        <v>1044</v>
      </c>
      <c r="B53" s="108">
        <f>(R19368071)</f>
        <v>0</v>
      </c>
      <c r="C53" s="108">
        <f>(R19368072+R19368073)</f>
        <v>0</v>
      </c>
    </row>
    <row r="54" spans="1:3" ht="12.75">
      <c r="A54" s="62" t="s">
        <v>1045</v>
      </c>
      <c r="B54" s="108">
        <f>(R19368081)</f>
        <v>0</v>
      </c>
      <c r="C54" s="108">
        <f>(R19368082+R19368083)</f>
        <v>0</v>
      </c>
    </row>
    <row r="55" spans="1:3" ht="12.75">
      <c r="A55" s="62" t="s">
        <v>1046</v>
      </c>
      <c r="B55" s="108">
        <f>(R19368091)</f>
        <v>0</v>
      </c>
      <c r="C55" s="108">
        <f>(R19368092+R19368093)</f>
        <v>0</v>
      </c>
    </row>
    <row r="56" spans="1:3" ht="12.75">
      <c r="A56" s="62" t="s">
        <v>1047</v>
      </c>
      <c r="B56" s="108">
        <f>(R19368101)</f>
        <v>0</v>
      </c>
      <c r="C56" s="108">
        <f>(R19368102+R19368103)</f>
        <v>0</v>
      </c>
    </row>
    <row r="57" spans="1:3" ht="12.75">
      <c r="A57" s="62" t="s">
        <v>1048</v>
      </c>
      <c r="B57" s="108">
        <f>(R19368111)</f>
        <v>0</v>
      </c>
      <c r="C57" s="108">
        <f>(R19368112+R19368113)</f>
        <v>0</v>
      </c>
    </row>
    <row r="58" spans="1:3" ht="12.75">
      <c r="A58" s="62" t="s">
        <v>1049</v>
      </c>
      <c r="B58" s="108">
        <f>(R19368121)</f>
        <v>0</v>
      </c>
      <c r="C58" s="108">
        <f>(R19368122+R19368123)</f>
        <v>0</v>
      </c>
    </row>
    <row r="59" spans="1:3" ht="12.75">
      <c r="A59" s="62" t="s">
        <v>1050</v>
      </c>
      <c r="B59" s="108">
        <f>(R19368131)</f>
        <v>0</v>
      </c>
      <c r="C59" s="108">
        <f>(R19368132+R19368133)</f>
        <v>0</v>
      </c>
    </row>
    <row r="60" spans="1:3" ht="12.75">
      <c r="A60" s="62" t="s">
        <v>1051</v>
      </c>
      <c r="B60" s="108">
        <f>(R19368141)</f>
        <v>0</v>
      </c>
      <c r="C60" s="108">
        <f>(R19368142+R19368143)</f>
        <v>0</v>
      </c>
    </row>
    <row r="61" spans="1:3" ht="12.75">
      <c r="A61" s="62" t="s">
        <v>1052</v>
      </c>
      <c r="B61" s="108">
        <f>(R19368151)</f>
        <v>0</v>
      </c>
      <c r="C61" s="108">
        <f>(R19368152+R19368153)</f>
        <v>0</v>
      </c>
    </row>
    <row r="62" spans="1:3" ht="12.75">
      <c r="A62" s="62" t="s">
        <v>1053</v>
      </c>
      <c r="B62" s="108">
        <f>(R19368161)</f>
        <v>0</v>
      </c>
      <c r="C62" s="108">
        <f>(R19368162+R19368163)</f>
        <v>0</v>
      </c>
    </row>
    <row r="63" spans="1:3" ht="12.75">
      <c r="A63" s="62" t="s">
        <v>1054</v>
      </c>
      <c r="B63" s="108">
        <f>(R19368171)</f>
        <v>0</v>
      </c>
      <c r="C63" s="108">
        <f>(R19368172+R19368173)</f>
        <v>0</v>
      </c>
    </row>
    <row r="64" spans="1:3" ht="12.75">
      <c r="A64" s="62" t="s">
        <v>1055</v>
      </c>
      <c r="B64" s="108">
        <f>(R19368181)</f>
        <v>0</v>
      </c>
      <c r="C64" s="108">
        <f>(R19368182+R19368183)</f>
        <v>0</v>
      </c>
    </row>
    <row r="65" spans="1:3" ht="12.75">
      <c r="A65" s="62" t="s">
        <v>1056</v>
      </c>
      <c r="B65" s="108">
        <f>(R19368191)</f>
        <v>0</v>
      </c>
      <c r="C65" s="108">
        <f>(R19368192+R19368193)</f>
        <v>0</v>
      </c>
    </row>
    <row r="66" spans="1:3" ht="12.75">
      <c r="A66" s="62" t="s">
        <v>1057</v>
      </c>
      <c r="B66" s="108">
        <f>(R19368201)</f>
        <v>0</v>
      </c>
      <c r="C66" s="108">
        <f>(R19368202+R19368203)</f>
        <v>0</v>
      </c>
    </row>
    <row r="67" spans="1:3" ht="12.75">
      <c r="A67" s="62" t="s">
        <v>1058</v>
      </c>
      <c r="B67" s="108">
        <f>(R19368211)</f>
        <v>0</v>
      </c>
      <c r="C67" s="108">
        <f>(R19368212+R19368213)</f>
        <v>0</v>
      </c>
    </row>
    <row r="68" spans="1:3" ht="12.75">
      <c r="A68" s="62" t="s">
        <v>1059</v>
      </c>
      <c r="B68" s="108">
        <f>(R19368221)</f>
        <v>0</v>
      </c>
      <c r="C68" s="108">
        <f>(R19368222+R19368223)</f>
        <v>0</v>
      </c>
    </row>
    <row r="69" spans="1:3" ht="12.75">
      <c r="A69" s="62" t="s">
        <v>1060</v>
      </c>
      <c r="B69" s="108">
        <f>(R19368231)</f>
        <v>0</v>
      </c>
      <c r="C69" s="108">
        <f>(R19368232+R19368233)</f>
        <v>0</v>
      </c>
    </row>
    <row r="70" spans="1:3" ht="12.75">
      <c r="A70" s="62" t="s">
        <v>1061</v>
      </c>
      <c r="B70" s="108">
        <f>(R19368251)</f>
        <v>0</v>
      </c>
      <c r="C70" s="108">
        <f>(R19368252+R19368253)</f>
        <v>0</v>
      </c>
    </row>
    <row r="71" spans="1:3" ht="12.75">
      <c r="A71" s="62" t="s">
        <v>1062</v>
      </c>
      <c r="B71" s="108">
        <f>(R19368291)</f>
        <v>0</v>
      </c>
      <c r="C71" s="108">
        <f>(R19368292+R19368293)</f>
        <v>0</v>
      </c>
    </row>
    <row r="72" spans="1:3" ht="12.75">
      <c r="A72" s="62" t="s">
        <v>1063</v>
      </c>
      <c r="B72" s="108">
        <f>(R19368301)</f>
        <v>0</v>
      </c>
      <c r="C72" s="108">
        <f>(R19368302+R19368303)</f>
        <v>0</v>
      </c>
    </row>
    <row r="73" spans="1:3" ht="12.75">
      <c r="A73" s="62" t="s">
        <v>1064</v>
      </c>
      <c r="B73" s="108">
        <f>(R19368311)</f>
        <v>0</v>
      </c>
      <c r="C73" s="108">
        <f>(R19368312+R19368313)</f>
        <v>0</v>
      </c>
    </row>
    <row r="74" spans="1:3" ht="12.75">
      <c r="A74" s="62" t="s">
        <v>1065</v>
      </c>
      <c r="B74" s="108">
        <f>(R19368351)</f>
        <v>0</v>
      </c>
      <c r="C74" s="108">
        <f>(R19368352+R19368353)</f>
        <v>0</v>
      </c>
    </row>
    <row r="75" spans="1:3" ht="12.75">
      <c r="A75" s="62" t="s">
        <v>1066</v>
      </c>
      <c r="B75" s="108">
        <f>(R19368361)</f>
        <v>0</v>
      </c>
      <c r="C75" s="108">
        <f>(R19368362+R19368363)</f>
        <v>0</v>
      </c>
    </row>
    <row r="76" spans="1:3" ht="12.75">
      <c r="A76" s="62" t="s">
        <v>1067</v>
      </c>
      <c r="B76" s="108">
        <f>(R19368401)</f>
        <v>0</v>
      </c>
      <c r="C76" s="108">
        <f>(R19368402+R19368403)</f>
        <v>0</v>
      </c>
    </row>
    <row r="77" spans="1:3" ht="12.75">
      <c r="A77" s="62" t="s">
        <v>1068</v>
      </c>
      <c r="B77" s="108">
        <f>(R19368411)</f>
        <v>0</v>
      </c>
      <c r="C77" s="108">
        <f>(R19368412+R19368413)</f>
        <v>0</v>
      </c>
    </row>
    <row r="78" spans="1:3" ht="12.75">
      <c r="A78" s="62" t="s">
        <v>1069</v>
      </c>
      <c r="B78" s="108">
        <f>(R19368421)</f>
        <v>0</v>
      </c>
      <c r="C78" s="108">
        <f>(R19368422+R19368423)</f>
        <v>0</v>
      </c>
    </row>
    <row r="79" spans="1:3" ht="12.75">
      <c r="A79" s="62" t="s">
        <v>1070</v>
      </c>
      <c r="B79" s="108">
        <f>(R19368431)</f>
        <v>0</v>
      </c>
      <c r="C79" s="108">
        <f>(R19368432+R19368433)</f>
        <v>0</v>
      </c>
    </row>
    <row r="80" spans="1:3" ht="12.75">
      <c r="A80" s="62" t="s">
        <v>1071</v>
      </c>
      <c r="B80" s="108">
        <f>(R19368441)</f>
        <v>0</v>
      </c>
      <c r="C80" s="108">
        <f>(R19368442+R19368443)</f>
        <v>0</v>
      </c>
    </row>
    <row r="81" spans="1:3" ht="12.75">
      <c r="A81" s="62" t="s">
        <v>1072</v>
      </c>
      <c r="B81" s="108">
        <f>(R19368451)</f>
        <v>0</v>
      </c>
      <c r="C81" s="108">
        <f>(R19368452+R19368453)</f>
        <v>0</v>
      </c>
    </row>
    <row r="82" spans="1:3" ht="12.75">
      <c r="A82" s="62" t="s">
        <v>1073</v>
      </c>
      <c r="B82" s="108">
        <f>(R19368461)</f>
        <v>0</v>
      </c>
      <c r="C82" s="108">
        <f>(R19368462+R19368463)</f>
        <v>0</v>
      </c>
    </row>
    <row r="83" spans="1:3" ht="12.75">
      <c r="A83" s="62" t="s">
        <v>1074</v>
      </c>
      <c r="B83" s="108">
        <f>(R19368471)</f>
        <v>0</v>
      </c>
      <c r="C83" s="108">
        <f>(R19368472+R19368473)</f>
        <v>0</v>
      </c>
    </row>
    <row r="84" spans="1:3" ht="12.75">
      <c r="A84" s="62" t="s">
        <v>1075</v>
      </c>
      <c r="B84" s="108">
        <f>(R19368501)</f>
        <v>0</v>
      </c>
      <c r="C84" s="108">
        <f>(R19368502+R19368503)</f>
        <v>0</v>
      </c>
    </row>
    <row r="85" spans="1:3" ht="12.75">
      <c r="A85" s="62" t="s">
        <v>1076</v>
      </c>
      <c r="B85" s="108">
        <f>(R19368551)</f>
        <v>0</v>
      </c>
      <c r="C85" s="108">
        <f>(R19368552+R19368553)</f>
        <v>0</v>
      </c>
    </row>
    <row r="86" spans="1:3" ht="12.75">
      <c r="A86" s="62" t="s">
        <v>1077</v>
      </c>
      <c r="B86" s="108">
        <f>(R19368561)</f>
        <v>0</v>
      </c>
      <c r="C86" s="108">
        <f>(R19368562+R19368563)</f>
        <v>0</v>
      </c>
    </row>
    <row r="87" spans="1:3" ht="12.75">
      <c r="A87" s="62" t="s">
        <v>1078</v>
      </c>
      <c r="B87" s="108">
        <f>(R19368601)</f>
        <v>0</v>
      </c>
      <c r="C87" s="108">
        <f>(R19368602+R19368603)</f>
        <v>0</v>
      </c>
    </row>
    <row r="88" spans="1:3" ht="12.75">
      <c r="A88" s="62" t="s">
        <v>1079</v>
      </c>
      <c r="B88" s="108">
        <f>(R19368611)</f>
        <v>0</v>
      </c>
      <c r="C88" s="108">
        <f>(R19368612+R19368613)</f>
        <v>0</v>
      </c>
    </row>
    <row r="89" spans="1:3" ht="12.75">
      <c r="A89" s="62" t="s">
        <v>1080</v>
      </c>
      <c r="B89" s="108">
        <f>(R19368621)</f>
        <v>0</v>
      </c>
      <c r="C89" s="108">
        <f>(R19368622+R19368623)</f>
        <v>0</v>
      </c>
    </row>
    <row r="90" spans="1:3" ht="12.75">
      <c r="A90" s="62" t="s">
        <v>1081</v>
      </c>
      <c r="B90" s="108">
        <f>(R19368631)</f>
        <v>0</v>
      </c>
      <c r="C90" s="108">
        <f>(R19368632+R19368633)</f>
        <v>0</v>
      </c>
    </row>
    <row r="91" spans="1:3" ht="12.75">
      <c r="A91" s="62" t="s">
        <v>1082</v>
      </c>
      <c r="B91" s="108">
        <f>(R19368651)</f>
        <v>0</v>
      </c>
      <c r="C91" s="108">
        <f>(R19368652+R19368653)</f>
        <v>0</v>
      </c>
    </row>
    <row r="92" spans="1:3" ht="12.75">
      <c r="A92" s="62" t="s">
        <v>1083</v>
      </c>
      <c r="B92" s="108">
        <f>(R19368661)</f>
        <v>0</v>
      </c>
      <c r="C92" s="108">
        <f>(R19368662+R19368663)</f>
        <v>0</v>
      </c>
    </row>
    <row r="93" spans="1:3" ht="12.75">
      <c r="A93" s="62" t="s">
        <v>1084</v>
      </c>
      <c r="B93" s="108">
        <f>(R19368701)</f>
        <v>0</v>
      </c>
      <c r="C93" s="108">
        <f>(R19368702+R19368703)</f>
        <v>0</v>
      </c>
    </row>
    <row r="94" spans="1:3" ht="12.75">
      <c r="A94" s="62" t="s">
        <v>1085</v>
      </c>
      <c r="B94" s="108">
        <f>(R19368711)</f>
        <v>0</v>
      </c>
      <c r="C94" s="108">
        <f>(R19368712+R19368713)</f>
        <v>0</v>
      </c>
    </row>
    <row r="95" spans="1:3" ht="12.75">
      <c r="A95" s="62" t="s">
        <v>1086</v>
      </c>
      <c r="B95" s="108">
        <f>(R19368721)</f>
        <v>0</v>
      </c>
      <c r="C95" s="108">
        <f>(R19368722+R19368723)</f>
        <v>0</v>
      </c>
    </row>
    <row r="96" spans="1:3" ht="12.75">
      <c r="A96" s="62" t="s">
        <v>1087</v>
      </c>
      <c r="B96" s="108">
        <f>(R19368731)</f>
        <v>0</v>
      </c>
      <c r="C96" s="108">
        <f>(R19368732+R19368733)</f>
        <v>0</v>
      </c>
    </row>
    <row r="97" spans="1:3" ht="12.75">
      <c r="A97" s="62" t="s">
        <v>1088</v>
      </c>
      <c r="B97" s="108">
        <f>(R19368751)</f>
        <v>0</v>
      </c>
      <c r="C97" s="108">
        <f>(R19368752+R19368753)</f>
        <v>0</v>
      </c>
    </row>
    <row r="98" spans="1:3" ht="12.75">
      <c r="A98" s="62" t="s">
        <v>1089</v>
      </c>
      <c r="B98" s="108">
        <f>(R19368761)</f>
        <v>0</v>
      </c>
      <c r="C98" s="108">
        <f>(R19368762+R19368763)</f>
        <v>0</v>
      </c>
    </row>
    <row r="99" spans="1:3" ht="12.75">
      <c r="A99" s="62" t="s">
        <v>1090</v>
      </c>
      <c r="B99" s="108">
        <f>(R19368801)</f>
        <v>0</v>
      </c>
      <c r="C99" s="108">
        <f>(R19368802+R19368803)</f>
        <v>0</v>
      </c>
    </row>
    <row r="100" spans="1:3" ht="12.75">
      <c r="A100" s="62" t="s">
        <v>1091</v>
      </c>
      <c r="B100" s="108">
        <f>(R19368811)</f>
        <v>0</v>
      </c>
      <c r="C100" s="108">
        <f>(R19368812+R19368813)</f>
        <v>0</v>
      </c>
    </row>
    <row r="101" spans="1:3" ht="12.75">
      <c r="A101" s="62" t="s">
        <v>1092</v>
      </c>
      <c r="B101" s="108">
        <f>(R19368821)</f>
        <v>0</v>
      </c>
      <c r="C101" s="108">
        <f>(R19368822+R19368823)</f>
        <v>0</v>
      </c>
    </row>
    <row r="102" spans="1:3" ht="12.75">
      <c r="A102" s="62" t="s">
        <v>1093</v>
      </c>
      <c r="B102" s="108">
        <f>(R19368831)</f>
        <v>0</v>
      </c>
      <c r="C102" s="108">
        <f>(R19368832+R19368833)</f>
        <v>0</v>
      </c>
    </row>
    <row r="103" spans="1:3" ht="12.75">
      <c r="A103" s="62" t="s">
        <v>1094</v>
      </c>
      <c r="B103" s="108">
        <f>(R19368841)</f>
        <v>0</v>
      </c>
      <c r="C103" s="108">
        <f>(R19368842+R19368843)</f>
        <v>0</v>
      </c>
    </row>
    <row r="104" spans="1:3" ht="12.75">
      <c r="A104" s="62" t="s">
        <v>1095</v>
      </c>
      <c r="B104" s="108">
        <f>(R19368851)</f>
        <v>0</v>
      </c>
      <c r="C104" s="108">
        <f>(R19368852+R19368853)</f>
        <v>0</v>
      </c>
    </row>
    <row r="105" spans="1:3" ht="12.75">
      <c r="A105" s="62" t="s">
        <v>1096</v>
      </c>
      <c r="B105" s="108">
        <f>(R19368861)</f>
        <v>0</v>
      </c>
      <c r="C105" s="108">
        <f>(R19368862+R19368863)</f>
        <v>0</v>
      </c>
    </row>
    <row r="106" spans="1:3" ht="12.75">
      <c r="A106" s="62" t="s">
        <v>1097</v>
      </c>
      <c r="B106" s="108">
        <f>(R19368871)</f>
        <v>0</v>
      </c>
      <c r="C106" s="108">
        <f>(R19368872+R19368873)</f>
        <v>0</v>
      </c>
    </row>
    <row r="107" spans="1:3" ht="12.75">
      <c r="A107" s="62" t="s">
        <v>1098</v>
      </c>
      <c r="B107" s="108">
        <f>(R19368881)</f>
        <v>0</v>
      </c>
      <c r="C107" s="108">
        <f>(R19368882+R19368883)</f>
        <v>0</v>
      </c>
    </row>
    <row r="108" spans="1:3" ht="12.75">
      <c r="A108" s="62" t="s">
        <v>1099</v>
      </c>
      <c r="B108" s="108">
        <f>(R19368891)</f>
        <v>0</v>
      </c>
      <c r="C108" s="108">
        <f>(R19368892+R19368893)</f>
        <v>0</v>
      </c>
    </row>
    <row r="109" spans="1:3" ht="12.75">
      <c r="A109" s="62" t="s">
        <v>1100</v>
      </c>
      <c r="B109" s="108">
        <f>(R19368901)</f>
        <v>0</v>
      </c>
      <c r="C109" s="108">
        <f>(R19368902+R19368903)</f>
        <v>0</v>
      </c>
    </row>
    <row r="110" spans="1:3" ht="12.75">
      <c r="A110" s="62" t="s">
        <v>1101</v>
      </c>
      <c r="B110" s="108">
        <f>(R19368921)</f>
        <v>0</v>
      </c>
      <c r="C110" s="108">
        <f>(R19368922+R19368923)</f>
        <v>0</v>
      </c>
    </row>
    <row r="111" spans="1:3" ht="12.75">
      <c r="A111" s="62" t="s">
        <v>1102</v>
      </c>
      <c r="B111" s="108">
        <f>(R19368931)</f>
        <v>0</v>
      </c>
      <c r="C111" s="108">
        <f>(R19368932+R19368933)</f>
        <v>0</v>
      </c>
    </row>
    <row r="112" spans="1:3" ht="12.75">
      <c r="A112" s="62" t="s">
        <v>1103</v>
      </c>
      <c r="B112" s="108">
        <f>(R19368941)</f>
        <v>0</v>
      </c>
      <c r="C112" s="108">
        <f>(R19368942+R19368943)</f>
        <v>0</v>
      </c>
    </row>
    <row r="113" spans="1:3" ht="12.75">
      <c r="A113" s="62" t="s">
        <v>1104</v>
      </c>
      <c r="B113" s="108">
        <f>(R19369051)</f>
        <v>0</v>
      </c>
      <c r="C113" s="108">
        <f>(R19369052+R19369053)</f>
        <v>0</v>
      </c>
    </row>
    <row r="114" spans="1:3" ht="12.75">
      <c r="A114" s="62" t="s">
        <v>1105</v>
      </c>
      <c r="B114" s="108">
        <f>(R19369061)</f>
        <v>0</v>
      </c>
      <c r="C114" s="108">
        <f>(R19369062+R19369063)</f>
        <v>0</v>
      </c>
    </row>
    <row r="115" spans="1:3" ht="12.75">
      <c r="A115" s="62" t="s">
        <v>1106</v>
      </c>
      <c r="B115" s="108">
        <f>(R19369071)</f>
        <v>0</v>
      </c>
      <c r="C115" s="108">
        <f>(R19369072+R19369073)</f>
        <v>0</v>
      </c>
    </row>
    <row r="116" spans="1:3" ht="12.75">
      <c r="A116" s="62" t="s">
        <v>1107</v>
      </c>
      <c r="B116" s="108">
        <f>(R19369081)</f>
        <v>0</v>
      </c>
      <c r="C116" s="108">
        <f>(R19369082+R19369083)</f>
        <v>0</v>
      </c>
    </row>
    <row r="117" spans="1:3" ht="12.75">
      <c r="A117" s="62" t="s">
        <v>1108</v>
      </c>
      <c r="B117" s="108">
        <f>(R19369091)</f>
        <v>0</v>
      </c>
      <c r="C117" s="108">
        <f>(R19369092+R19369093)</f>
        <v>0</v>
      </c>
    </row>
    <row r="118" spans="1:3" ht="12.75">
      <c r="A118" s="62" t="s">
        <v>1109</v>
      </c>
      <c r="B118" s="108">
        <f>(R19369101)</f>
        <v>0</v>
      </c>
      <c r="C118" s="108">
        <f>(R19369102+R19369103)</f>
        <v>0</v>
      </c>
    </row>
    <row r="119" spans="1:3" ht="12.75">
      <c r="A119" s="62" t="s">
        <v>1110</v>
      </c>
      <c r="B119" s="108">
        <f>(R19369151)</f>
        <v>0</v>
      </c>
      <c r="C119" s="108">
        <f>(R19369152+R19369153)</f>
        <v>0</v>
      </c>
    </row>
    <row r="120" spans="1:3" ht="12.75">
      <c r="A120" s="62" t="s">
        <v>1111</v>
      </c>
      <c r="B120" s="108">
        <f>(R19369161)</f>
        <v>0</v>
      </c>
      <c r="C120" s="108">
        <f>(R19369162+R19369163)</f>
        <v>0</v>
      </c>
    </row>
    <row r="121" spans="1:3" ht="12.75">
      <c r="A121" s="62" t="s">
        <v>1112</v>
      </c>
      <c r="B121" s="108">
        <f>(R19369171)</f>
        <v>0</v>
      </c>
      <c r="C121" s="108">
        <f>(R19369172+R19369173)</f>
        <v>0</v>
      </c>
    </row>
    <row r="122" spans="1:3" ht="12.75">
      <c r="A122" s="62" t="s">
        <v>1113</v>
      </c>
      <c r="B122" s="108">
        <f>(R19369191)</f>
        <v>0</v>
      </c>
      <c r="C122" s="108">
        <f>(R19369192+R19369193)</f>
        <v>0</v>
      </c>
    </row>
    <row r="123" spans="1:3" ht="12.75">
      <c r="A123" s="62" t="s">
        <v>1114</v>
      </c>
      <c r="B123" s="108">
        <f>(R19369201)</f>
        <v>0</v>
      </c>
      <c r="C123" s="108">
        <f>(R19369202+R19369203)</f>
        <v>0</v>
      </c>
    </row>
    <row r="124" spans="1:3" ht="12.75">
      <c r="A124" s="62" t="s">
        <v>1115</v>
      </c>
      <c r="B124" s="108">
        <f>(R19369211)</f>
        <v>0</v>
      </c>
      <c r="C124" s="108">
        <f>(R19369212+R19369213)</f>
        <v>0</v>
      </c>
    </row>
    <row r="125" spans="1:3" ht="12.75">
      <c r="A125" s="62" t="s">
        <v>1116</v>
      </c>
      <c r="B125" s="108">
        <f>(R19369221)</f>
        <v>0</v>
      </c>
      <c r="C125" s="108">
        <f>(R19369222+R19369223)</f>
        <v>0</v>
      </c>
    </row>
    <row r="126" spans="1:3" ht="12.75">
      <c r="A126" s="62" t="s">
        <v>1117</v>
      </c>
      <c r="B126" s="108">
        <f>(R19369241)</f>
        <v>0</v>
      </c>
      <c r="C126" s="108">
        <f>(R19369242+R19369243)</f>
        <v>0</v>
      </c>
    </row>
    <row r="127" spans="1:3" ht="12.75">
      <c r="A127" s="62" t="s">
        <v>1118</v>
      </c>
      <c r="B127" s="108">
        <f>(R19369251)</f>
        <v>0</v>
      </c>
      <c r="C127" s="108">
        <f>(R19369252+R19369253)</f>
        <v>0</v>
      </c>
    </row>
    <row r="128" spans="1:3" ht="12.75">
      <c r="A128" s="62" t="s">
        <v>1119</v>
      </c>
      <c r="B128" s="108">
        <f>(R19369261)</f>
        <v>0</v>
      </c>
      <c r="C128" s="108">
        <f>(R19369262+R19369263)</f>
        <v>0</v>
      </c>
    </row>
    <row r="129" spans="1:3" ht="12.75">
      <c r="A129" s="62" t="s">
        <v>1120</v>
      </c>
      <c r="B129" s="108">
        <f>(R19369271)</f>
        <v>0</v>
      </c>
      <c r="C129" s="108">
        <f>(R19369272+R19369273)</f>
        <v>0</v>
      </c>
    </row>
    <row r="130" spans="1:3" ht="12.75">
      <c r="A130" s="62" t="s">
        <v>1121</v>
      </c>
      <c r="B130" s="108">
        <f>(R19369281)</f>
        <v>0</v>
      </c>
      <c r="C130" s="108">
        <f>(R19369282+R19369283)</f>
        <v>0</v>
      </c>
    </row>
    <row r="131" spans="1:3" ht="12.75">
      <c r="A131" s="62" t="s">
        <v>1122</v>
      </c>
      <c r="B131" s="108">
        <f>(R19369301)</f>
        <v>0</v>
      </c>
      <c r="C131" s="108">
        <f>(R19369302+R19369303)</f>
        <v>0</v>
      </c>
    </row>
    <row r="132" spans="1:3" ht="12.75">
      <c r="A132" s="62" t="s">
        <v>1123</v>
      </c>
      <c r="B132" s="108">
        <f>(R19369311)</f>
        <v>0</v>
      </c>
      <c r="C132" s="108">
        <f>(R19369312+R19369313)</f>
        <v>0</v>
      </c>
    </row>
    <row r="133" spans="1:3" ht="12.75">
      <c r="A133" s="62" t="s">
        <v>1124</v>
      </c>
      <c r="B133" s="108">
        <f>(R19369321)</f>
        <v>0</v>
      </c>
      <c r="C133" s="108">
        <f>(R19369322+R19369323)</f>
        <v>0</v>
      </c>
    </row>
    <row r="134" spans="1:3" ht="12.75">
      <c r="A134" s="62" t="s">
        <v>1125</v>
      </c>
      <c r="B134" s="108">
        <f>(R19369331)</f>
        <v>0</v>
      </c>
      <c r="C134" s="108">
        <f>(R19369332+R19369333)</f>
        <v>0</v>
      </c>
    </row>
    <row r="135" spans="1:3" ht="12.75">
      <c r="A135" s="62" t="s">
        <v>1126</v>
      </c>
      <c r="B135" s="108">
        <f>(R19369341)</f>
        <v>0</v>
      </c>
      <c r="C135" s="108">
        <f>(R19369342+R19369343)</f>
        <v>0</v>
      </c>
    </row>
    <row r="136" spans="1:3" ht="12.75">
      <c r="A136" s="62" t="s">
        <v>1127</v>
      </c>
      <c r="B136" s="108">
        <f>(R19369351)</f>
        <v>0</v>
      </c>
      <c r="C136" s="108">
        <f>(R19369352+R19369353)</f>
        <v>0</v>
      </c>
    </row>
    <row r="137" spans="1:3" ht="12.75">
      <c r="A137" s="62" t="s">
        <v>1128</v>
      </c>
      <c r="B137" s="108">
        <f>(R19369361)</f>
        <v>0</v>
      </c>
      <c r="C137" s="108">
        <f>(R19369362+R19369363)</f>
        <v>0</v>
      </c>
    </row>
    <row r="138" spans="1:3" ht="12.75">
      <c r="A138" s="62" t="s">
        <v>1129</v>
      </c>
      <c r="B138" s="108">
        <f>(R19369371)</f>
        <v>0</v>
      </c>
      <c r="C138" s="108">
        <f>(R19369372+R19369373)</f>
        <v>0</v>
      </c>
    </row>
    <row r="139" spans="1:3" ht="12.75">
      <c r="A139" s="62" t="s">
        <v>1130</v>
      </c>
      <c r="B139" s="108">
        <f>(R19369381)</f>
        <v>0</v>
      </c>
      <c r="C139" s="108">
        <f>(R19369382+R19369383)</f>
        <v>0</v>
      </c>
    </row>
    <row r="140" spans="1:3" ht="12.75">
      <c r="A140" s="62" t="s">
        <v>1131</v>
      </c>
      <c r="B140" s="108">
        <f>(R19369391)</f>
        <v>0</v>
      </c>
      <c r="C140" s="108">
        <f>(R19369392+R19369393)</f>
        <v>0</v>
      </c>
    </row>
    <row r="141" spans="1:3" ht="12.75">
      <c r="A141" s="62" t="s">
        <v>1132</v>
      </c>
      <c r="B141" s="108">
        <f>(R19369401)</f>
        <v>0</v>
      </c>
      <c r="C141" s="108">
        <f>(R19369402+R19369403)</f>
        <v>0</v>
      </c>
    </row>
    <row r="142" spans="1:3" ht="12.75">
      <c r="A142" s="62" t="s">
        <v>1133</v>
      </c>
      <c r="B142" s="108">
        <f>(R19369411)</f>
        <v>0</v>
      </c>
      <c r="C142" s="108">
        <f>(R19369412+R19369413)</f>
        <v>0</v>
      </c>
    </row>
    <row r="143" spans="1:3" ht="12.75">
      <c r="A143" s="62" t="s">
        <v>1134</v>
      </c>
      <c r="B143" s="108">
        <f>(R19369451)</f>
        <v>0</v>
      </c>
      <c r="C143" s="108">
        <f>(R19369452+R19369453)</f>
        <v>0</v>
      </c>
    </row>
    <row r="144" spans="1:3" ht="12.75">
      <c r="A144" s="62" t="s">
        <v>1135</v>
      </c>
      <c r="B144" s="108">
        <f>(R19369511)</f>
        <v>0</v>
      </c>
      <c r="C144" s="108">
        <f>(R19369512+R19369513)</f>
        <v>0</v>
      </c>
    </row>
    <row r="145" spans="1:3" ht="12.75">
      <c r="A145" s="62" t="s">
        <v>1136</v>
      </c>
      <c r="B145" s="108">
        <f>(R19369531)</f>
        <v>0</v>
      </c>
      <c r="C145" s="108">
        <f>(R19369532+R19369533)</f>
        <v>0</v>
      </c>
    </row>
    <row r="146" spans="1:3" ht="12.75">
      <c r="A146" s="62" t="s">
        <v>1137</v>
      </c>
      <c r="B146" s="108">
        <f>(R19369551)</f>
        <v>0</v>
      </c>
      <c r="C146" s="108">
        <f>(R19369552+R19369553)</f>
        <v>0</v>
      </c>
    </row>
    <row r="147" spans="1:3" ht="12.75">
      <c r="A147" s="62" t="s">
        <v>1138</v>
      </c>
      <c r="B147" s="108">
        <f>(R19369561)</f>
        <v>0</v>
      </c>
      <c r="C147" s="108">
        <f>(R19369562+R19369563)</f>
        <v>0</v>
      </c>
    </row>
    <row r="148" spans="1:3" ht="12.75">
      <c r="A148" s="62" t="s">
        <v>1139</v>
      </c>
      <c r="B148" s="108">
        <f>(R19369571)</f>
        <v>0</v>
      </c>
      <c r="C148" s="108">
        <f>(R19369572+R19369573)</f>
        <v>0</v>
      </c>
    </row>
    <row r="149" spans="1:3" ht="12.75">
      <c r="A149" s="62" t="s">
        <v>1140</v>
      </c>
      <c r="B149" s="108">
        <f>(R19369701)</f>
        <v>0</v>
      </c>
      <c r="C149" s="108">
        <f>(R19369702+R19369703)</f>
        <v>0</v>
      </c>
    </row>
    <row r="150" spans="1:3" ht="12.75">
      <c r="A150" s="62" t="s">
        <v>1141</v>
      </c>
      <c r="B150" s="108">
        <f>(R19399991)</f>
        <v>0</v>
      </c>
      <c r="C150" s="108">
        <f>(R19399992+R19399993)</f>
        <v>0</v>
      </c>
    </row>
    <row r="151" spans="1:3" ht="12.75">
      <c r="A151" s="62" t="s">
        <v>1142</v>
      </c>
      <c r="B151" s="108">
        <f>(R18800011)</f>
        <v>0</v>
      </c>
      <c r="C151" s="108">
        <f>(R18800031)</f>
        <v>0</v>
      </c>
    </row>
    <row r="152" spans="1:3" ht="12.75">
      <c r="A152" s="62" t="s">
        <v>1143</v>
      </c>
      <c r="B152" s="108">
        <f>(R18800012)</f>
        <v>0</v>
      </c>
      <c r="C152" s="108">
        <f>(R18800032)</f>
        <v>0</v>
      </c>
    </row>
    <row r="153" spans="1:3" ht="12.75">
      <c r="A153" s="62" t="s">
        <v>1144</v>
      </c>
      <c r="B153" s="108">
        <f>(R18500012)</f>
        <v>0</v>
      </c>
      <c r="C153" s="108">
        <f>(R19399991)</f>
        <v>0</v>
      </c>
    </row>
    <row r="154" spans="1:3" ht="12.75">
      <c r="A154" s="62" t="s">
        <v>1145</v>
      </c>
      <c r="B154" s="108">
        <f>(R18500012)</f>
        <v>0</v>
      </c>
      <c r="C154" s="108">
        <f>(R19399992)</f>
        <v>0</v>
      </c>
    </row>
    <row r="155" spans="1:3" ht="12.75">
      <c r="A155" s="62" t="s">
        <v>1146</v>
      </c>
      <c r="B155" s="108">
        <f>(R18500011)</f>
        <v>0</v>
      </c>
      <c r="C155" s="108">
        <f>(R18800011)</f>
        <v>0</v>
      </c>
    </row>
    <row r="156" spans="1:3" ht="12.75">
      <c r="A156" s="62" t="s">
        <v>1147</v>
      </c>
      <c r="B156" s="108">
        <f>(R18500012)</f>
        <v>0</v>
      </c>
      <c r="C156" s="108">
        <f>(R18800012)</f>
        <v>0</v>
      </c>
    </row>
    <row r="157" spans="1:3" ht="12.75">
      <c r="A157" s="62" t="s">
        <v>1148</v>
      </c>
      <c r="B157" s="108">
        <f>(R18500011)</f>
        <v>0</v>
      </c>
      <c r="C157" s="108">
        <f>(R19000011)</f>
        <v>0</v>
      </c>
    </row>
    <row r="158" spans="1:3" ht="12.75">
      <c r="A158" s="62" t="s">
        <v>1149</v>
      </c>
      <c r="B158" s="108">
        <f>(R18500012)</f>
        <v>0</v>
      </c>
      <c r="C158" s="108">
        <f>(R19000012)</f>
        <v>0</v>
      </c>
    </row>
    <row r="159" spans="1:3" ht="12.75">
      <c r="A159" s="62" t="s">
        <v>1150</v>
      </c>
      <c r="B159" s="108">
        <f>(R18900011)</f>
        <v>0</v>
      </c>
      <c r="C159" s="108">
        <f>(R18900021)</f>
        <v>0</v>
      </c>
    </row>
    <row r="160" spans="1:3" ht="12.75">
      <c r="A160" s="62" t="s">
        <v>1151</v>
      </c>
      <c r="B160" s="108">
        <f>(R18900012)</f>
        <v>0</v>
      </c>
      <c r="C160" s="108">
        <f>(R18900022)</f>
        <v>0</v>
      </c>
    </row>
    <row r="161" spans="1:3" ht="12.75">
      <c r="A161" s="62" t="s">
        <v>1152</v>
      </c>
      <c r="B161" s="108">
        <f>(R18900021)</f>
        <v>0</v>
      </c>
      <c r="C161" s="108">
        <f>(R19100011)</f>
        <v>0</v>
      </c>
    </row>
    <row r="162" spans="1:3" ht="12.75">
      <c r="A162" s="62" t="s">
        <v>1153</v>
      </c>
      <c r="B162" s="108">
        <f>(R18900022)</f>
        <v>0</v>
      </c>
      <c r="C162" s="108">
        <f>(R19100013)</f>
        <v>0</v>
      </c>
    </row>
    <row r="163" spans="1:3" ht="12.75">
      <c r="A163" s="62" t="s">
        <v>1154</v>
      </c>
      <c r="B163" s="108">
        <f>(R18900012)</f>
        <v>0</v>
      </c>
      <c r="C163" s="108">
        <f>(R18900032+R18900042)</f>
        <v>0</v>
      </c>
    </row>
    <row r="164" spans="1:3" ht="12.75">
      <c r="A164" s="62" t="s">
        <v>1155</v>
      </c>
      <c r="B164" s="108">
        <f>(R18900011)</f>
        <v>0</v>
      </c>
      <c r="C164" s="108">
        <f>(R18900031+R18900041)</f>
        <v>0</v>
      </c>
    </row>
    <row r="165" spans="1:3" ht="12.75">
      <c r="A165" s="62" t="s">
        <v>1154</v>
      </c>
      <c r="B165" s="108">
        <f>(R18900012)</f>
        <v>0</v>
      </c>
      <c r="C165" s="108">
        <f>(R18900032+R18900042)</f>
        <v>0</v>
      </c>
    </row>
    <row r="166" spans="1:3" ht="12.75">
      <c r="A166" s="62" t="s">
        <v>1156</v>
      </c>
      <c r="B166" s="108">
        <f>(R18900012)</f>
        <v>0</v>
      </c>
      <c r="C166" s="108">
        <f>(R19399992)</f>
        <v>0</v>
      </c>
    </row>
    <row r="167" spans="1:3" ht="12.75">
      <c r="A167" s="62" t="s">
        <v>1157</v>
      </c>
      <c r="B167" s="108">
        <f>(R19000011+R19000151)</f>
        <v>0</v>
      </c>
      <c r="C167" s="108">
        <f>(R19000161)</f>
        <v>0</v>
      </c>
    </row>
    <row r="168" spans="1:3" ht="12.75">
      <c r="A168" s="62" t="s">
        <v>1158</v>
      </c>
      <c r="B168" s="108">
        <f>(R19000012)</f>
        <v>0</v>
      </c>
      <c r="C168" s="108">
        <f>(R19000013+R19000014)</f>
        <v>0</v>
      </c>
    </row>
    <row r="169" spans="1:3" ht="12.75">
      <c r="A169" s="62" t="s">
        <v>1159</v>
      </c>
      <c r="B169" s="108">
        <f>(R19000012+R19000152)</f>
        <v>0</v>
      </c>
      <c r="C169" s="108">
        <f>(R19000162)</f>
        <v>0</v>
      </c>
    </row>
    <row r="170" spans="1:3" ht="12.75">
      <c r="A170" s="62" t="s">
        <v>1160</v>
      </c>
      <c r="B170" s="108">
        <f>(R19000022)</f>
        <v>0</v>
      </c>
      <c r="C170" s="108">
        <f>(R19000023+R19000024)</f>
        <v>0</v>
      </c>
    </row>
    <row r="171" spans="1:3" ht="12.75">
      <c r="A171" s="62" t="s">
        <v>1161</v>
      </c>
      <c r="B171" s="108">
        <f>(R19000032)</f>
        <v>0</v>
      </c>
      <c r="C171" s="108">
        <f>(R19000033+R19000034)</f>
        <v>0</v>
      </c>
    </row>
    <row r="172" spans="1:3" ht="12.75">
      <c r="A172" s="62" t="s">
        <v>1162</v>
      </c>
      <c r="B172" s="108">
        <f>(R19000042)</f>
        <v>0</v>
      </c>
      <c r="C172" s="108">
        <f>(R19000043+R19000044)</f>
        <v>0</v>
      </c>
    </row>
    <row r="173" spans="1:3" ht="12.75">
      <c r="A173" s="62" t="s">
        <v>1163</v>
      </c>
      <c r="B173" s="108">
        <f>(R19000052)</f>
        <v>0</v>
      </c>
      <c r="C173" s="108">
        <f>(R19000053+R19000054)</f>
        <v>0</v>
      </c>
    </row>
    <row r="174" spans="1:3" ht="12.75">
      <c r="A174" s="62" t="s">
        <v>1164</v>
      </c>
      <c r="B174" s="108">
        <f>(R19000062)</f>
        <v>0</v>
      </c>
      <c r="C174" s="108">
        <f>(R19000063+R19000064)</f>
        <v>0</v>
      </c>
    </row>
    <row r="175" spans="1:3" ht="12.75">
      <c r="A175" s="62" t="s">
        <v>1165</v>
      </c>
      <c r="B175" s="108">
        <f>(R19000072)</f>
        <v>0</v>
      </c>
      <c r="C175" s="108">
        <f>(R19000073+R19000074)</f>
        <v>0</v>
      </c>
    </row>
    <row r="176" spans="1:3" ht="12.75">
      <c r="A176" s="62" t="s">
        <v>1166</v>
      </c>
      <c r="B176" s="108">
        <f>(R19000082)</f>
        <v>0</v>
      </c>
      <c r="C176" s="108">
        <f>(R19000083+R19000084)</f>
        <v>0</v>
      </c>
    </row>
    <row r="177" spans="1:3" ht="12.75">
      <c r="A177" s="62" t="s">
        <v>1167</v>
      </c>
      <c r="B177" s="108">
        <f>(R19000092)</f>
        <v>0</v>
      </c>
      <c r="C177" s="108">
        <f>(R19000093+R19000094)</f>
        <v>0</v>
      </c>
    </row>
    <row r="178" spans="1:3" ht="12.75">
      <c r="A178" s="62" t="s">
        <v>1168</v>
      </c>
      <c r="B178" s="108">
        <f>(R19000102)</f>
        <v>0</v>
      </c>
      <c r="C178" s="108">
        <f>(R19000103+R19000104)</f>
        <v>0</v>
      </c>
    </row>
    <row r="179" spans="1:3" ht="12.75">
      <c r="A179" s="62" t="s">
        <v>1169</v>
      </c>
      <c r="B179" s="108">
        <f>(R19000112)</f>
        <v>0</v>
      </c>
      <c r="C179" s="108">
        <f>(R19000113+R19000114)</f>
        <v>0</v>
      </c>
    </row>
    <row r="180" spans="1:3" ht="12.75">
      <c r="A180" s="62" t="s">
        <v>1170</v>
      </c>
      <c r="B180" s="108">
        <f>(R19000122)</f>
        <v>0</v>
      </c>
      <c r="C180" s="108">
        <f>(R19000123+R19000124)</f>
        <v>0</v>
      </c>
    </row>
    <row r="181" spans="1:3" ht="12.75">
      <c r="A181" s="62" t="s">
        <v>1171</v>
      </c>
      <c r="B181" s="108">
        <f>(R19000132)</f>
        <v>0</v>
      </c>
      <c r="C181" s="108">
        <f>(R19000133+R19000134)</f>
        <v>0</v>
      </c>
    </row>
    <row r="182" spans="1:3" ht="12.75">
      <c r="A182" s="62" t="s">
        <v>1172</v>
      </c>
      <c r="B182" s="108">
        <f>(R19000142)</f>
        <v>0</v>
      </c>
      <c r="C182" s="108">
        <f>(R19000143+R19000144)</f>
        <v>0</v>
      </c>
    </row>
    <row r="183" spans="1:3" ht="12.75">
      <c r="A183" s="62" t="s">
        <v>1173</v>
      </c>
      <c r="B183" s="108">
        <f>(R19000152)</f>
        <v>0</v>
      </c>
      <c r="C183" s="108">
        <f>(R19000153+R19000154)</f>
        <v>0</v>
      </c>
    </row>
    <row r="184" spans="1:3" ht="12.75">
      <c r="A184" s="62" t="s">
        <v>1174</v>
      </c>
      <c r="B184" s="108">
        <f>(R19100031)</f>
        <v>0</v>
      </c>
      <c r="C184" s="108">
        <f>(R19100041+R19100051+R19100061)</f>
        <v>0</v>
      </c>
    </row>
    <row r="185" spans="1:3" ht="12.75">
      <c r="A185" s="62" t="s">
        <v>1175</v>
      </c>
      <c r="B185" s="108">
        <f>(R19366741)</f>
        <v>0</v>
      </c>
      <c r="C185" s="108">
        <f>(R19366742+R19366743)</f>
        <v>0</v>
      </c>
    </row>
    <row r="186" spans="1:3" ht="12.75">
      <c r="A186" s="62" t="s">
        <v>1176</v>
      </c>
      <c r="B186" s="108">
        <f>(R19366751)</f>
        <v>0</v>
      </c>
      <c r="C186" s="108">
        <f>(R19366752+R19366753)</f>
        <v>0</v>
      </c>
    </row>
    <row r="187" spans="1:3" ht="12.75">
      <c r="A187" s="62" t="s">
        <v>1177</v>
      </c>
      <c r="B187" s="108">
        <f>(R19366761)</f>
        <v>0</v>
      </c>
      <c r="C187" s="108">
        <f>(R19366762+R19366763)</f>
        <v>0</v>
      </c>
    </row>
    <row r="188" spans="1:3" ht="12.75">
      <c r="A188" s="62" t="s">
        <v>1178</v>
      </c>
      <c r="B188" s="108">
        <f>(R19366771)</f>
        <v>0</v>
      </c>
      <c r="C188" s="108">
        <f>(R19366772+R19366773)</f>
        <v>0</v>
      </c>
    </row>
    <row r="189" spans="1:3" ht="12.75">
      <c r="A189" s="62" t="s">
        <v>1179</v>
      </c>
      <c r="B189" s="108">
        <f>(R19366781)</f>
        <v>0</v>
      </c>
      <c r="C189" s="108">
        <f>(R19366782+R19366783)</f>
        <v>0</v>
      </c>
    </row>
    <row r="190" spans="1:3" ht="12.75">
      <c r="A190" s="62" t="s">
        <v>1180</v>
      </c>
      <c r="B190" s="108">
        <f>(R19366791)</f>
        <v>0</v>
      </c>
      <c r="C190" s="108">
        <f>(R19366792+R19366793)</f>
        <v>0</v>
      </c>
    </row>
    <row r="191" spans="1:3" ht="12.75">
      <c r="A191" s="62" t="s">
        <v>1181</v>
      </c>
      <c r="B191" s="108">
        <f>(R19366801)</f>
        <v>0</v>
      </c>
      <c r="C191" s="108">
        <f>(R19366802+R19366803)</f>
        <v>0</v>
      </c>
    </row>
    <row r="192" spans="1:3" ht="12.75">
      <c r="A192" s="62" t="s">
        <v>1182</v>
      </c>
      <c r="B192" s="108">
        <f>(R19366811)</f>
        <v>0</v>
      </c>
      <c r="C192" s="108">
        <f>(R19366812+R19366813)</f>
        <v>0</v>
      </c>
    </row>
    <row r="193" spans="1:3" ht="12.75">
      <c r="A193" s="62" t="s">
        <v>1183</v>
      </c>
      <c r="B193" s="108">
        <f>(R19366821)</f>
        <v>0</v>
      </c>
      <c r="C193" s="108">
        <f>(R19366822+R19366823)</f>
        <v>0</v>
      </c>
    </row>
    <row r="194" spans="1:3" ht="12.75">
      <c r="A194" s="62" t="s">
        <v>1184</v>
      </c>
      <c r="B194" s="108">
        <f>(R19366831)</f>
        <v>0</v>
      </c>
      <c r="C194" s="108">
        <f>(R19366832+R19366833)</f>
        <v>0</v>
      </c>
    </row>
    <row r="195" spans="1:3" ht="12.75">
      <c r="A195" s="62" t="s">
        <v>1185</v>
      </c>
      <c r="B195" s="108">
        <f>(R19366841)</f>
        <v>0</v>
      </c>
      <c r="C195" s="108">
        <f>(R19366842+R19366843)</f>
        <v>0</v>
      </c>
    </row>
    <row r="196" spans="2:3" ht="12.75">
      <c r="B196" s="108"/>
      <c r="C196" s="10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68"/>
  <sheetViews>
    <sheetView showFormulas="1" zoomScalePageLayoutView="0" workbookViewId="0" topLeftCell="A1">
      <selection activeCell="A1" sqref="A1"/>
    </sheetView>
  </sheetViews>
  <sheetFormatPr defaultColWidth="9.00390625" defaultRowHeight="12.75"/>
  <cols>
    <col min="1" max="1" width="10.00390625" style="64" bestFit="1" customWidth="1"/>
    <col min="2" max="2" width="7.25390625" style="64" bestFit="1" customWidth="1"/>
    <col min="3" max="3" width="7.375" style="64" bestFit="1" customWidth="1"/>
    <col min="4" max="4" width="6.00390625" style="62" bestFit="1" customWidth="1"/>
    <col min="5" max="5" width="4.375" style="62" bestFit="1" customWidth="1"/>
    <col min="6" max="6" width="7.75390625" style="62" bestFit="1" customWidth="1"/>
    <col min="7" max="7" width="7.875" style="62" bestFit="1" customWidth="1"/>
    <col min="8" max="8" width="11.375" style="62" bestFit="1" customWidth="1"/>
    <col min="9" max="9" width="69.25390625" style="62" bestFit="1" customWidth="1"/>
    <col min="10" max="10" width="18.75390625" style="62" bestFit="1" customWidth="1"/>
    <col min="11" max="11" width="33.625" style="62" bestFit="1" customWidth="1"/>
  </cols>
  <sheetData>
    <row r="1" spans="1:11" ht="12.75">
      <c r="A1" s="65" t="s">
        <v>852</v>
      </c>
      <c r="B1" s="65" t="s">
        <v>853</v>
      </c>
      <c r="C1" s="65" t="s">
        <v>854</v>
      </c>
      <c r="D1" s="63" t="s">
        <v>855</v>
      </c>
      <c r="E1" s="63" t="s">
        <v>856</v>
      </c>
      <c r="F1" s="63" t="s">
        <v>857</v>
      </c>
      <c r="G1" s="63" t="s">
        <v>858</v>
      </c>
      <c r="H1" s="63" t="s">
        <v>859</v>
      </c>
      <c r="I1" s="63" t="s">
        <v>860</v>
      </c>
      <c r="J1" s="63" t="s">
        <v>861</v>
      </c>
      <c r="K1" s="63" t="s">
        <v>862</v>
      </c>
    </row>
    <row r="2" spans="1:11" ht="12.75">
      <c r="A2" s="64">
        <v>2</v>
      </c>
      <c r="B2" s="64">
        <v>1</v>
      </c>
      <c r="C2" s="64">
        <v>2</v>
      </c>
      <c r="D2" s="62" t="s">
        <v>863</v>
      </c>
      <c r="E2" s="62" t="s">
        <v>864</v>
      </c>
      <c r="F2" s="62" t="s">
        <v>717</v>
      </c>
      <c r="G2" s="62" t="s">
        <v>717</v>
      </c>
      <c r="H2" s="108">
        <f>R18500011</f>
        <v>0</v>
      </c>
      <c r="I2" s="108">
        <f>R18500031-(R18500021)</f>
        <v>0</v>
      </c>
      <c r="J2" s="62" t="s">
        <v>865</v>
      </c>
      <c r="K2" s="62" t="s">
        <v>866</v>
      </c>
    </row>
    <row r="3" spans="1:11" ht="12.75">
      <c r="A3" s="64">
        <v>2</v>
      </c>
      <c r="B3" s="64">
        <v>1</v>
      </c>
      <c r="C3" s="64">
        <v>2</v>
      </c>
      <c r="D3" s="62" t="s">
        <v>863</v>
      </c>
      <c r="E3" s="62" t="s">
        <v>864</v>
      </c>
      <c r="F3" s="62" t="s">
        <v>717</v>
      </c>
      <c r="G3" s="62" t="s">
        <v>717</v>
      </c>
      <c r="H3" s="108">
        <f>R18500012</f>
        <v>0</v>
      </c>
      <c r="I3" s="108">
        <f>R18500032-(R18500022)</f>
        <v>0</v>
      </c>
      <c r="J3" s="62" t="s">
        <v>867</v>
      </c>
      <c r="K3" s="62" t="s">
        <v>868</v>
      </c>
    </row>
    <row r="4" spans="1:11" ht="12.75">
      <c r="A4" s="64">
        <v>3</v>
      </c>
      <c r="B4" s="64">
        <v>1</v>
      </c>
      <c r="C4" s="64">
        <v>2</v>
      </c>
      <c r="D4" s="62" t="s">
        <v>869</v>
      </c>
      <c r="E4" s="62" t="s">
        <v>864</v>
      </c>
      <c r="F4" s="62" t="s">
        <v>729</v>
      </c>
      <c r="G4" s="62" t="s">
        <v>729</v>
      </c>
      <c r="H4" s="108">
        <f>R18500021</f>
        <v>0</v>
      </c>
      <c r="I4" s="108">
        <f>R18500081</f>
        <v>0</v>
      </c>
      <c r="J4" s="62" t="s">
        <v>870</v>
      </c>
      <c r="K4" s="62" t="s">
        <v>871</v>
      </c>
    </row>
    <row r="5" spans="1:11" ht="12.75">
      <c r="A5" s="64">
        <v>3</v>
      </c>
      <c r="B5" s="64">
        <v>1</v>
      </c>
      <c r="C5" s="64">
        <v>2</v>
      </c>
      <c r="D5" s="62" t="s">
        <v>869</v>
      </c>
      <c r="E5" s="62" t="s">
        <v>864</v>
      </c>
      <c r="F5" s="62" t="s">
        <v>729</v>
      </c>
      <c r="G5" s="62" t="s">
        <v>729</v>
      </c>
      <c r="H5" s="108">
        <f>R18500022</f>
        <v>0</v>
      </c>
      <c r="I5" s="108">
        <f>R18500082</f>
        <v>0</v>
      </c>
      <c r="J5" s="62" t="s">
        <v>872</v>
      </c>
      <c r="K5" s="62" t="s">
        <v>873</v>
      </c>
    </row>
    <row r="6" spans="1:11" ht="12.75">
      <c r="A6" s="64">
        <v>3</v>
      </c>
      <c r="B6" s="64">
        <v>1</v>
      </c>
      <c r="C6" s="64">
        <v>2</v>
      </c>
      <c r="D6" s="62" t="s">
        <v>869</v>
      </c>
      <c r="E6" s="62" t="s">
        <v>864</v>
      </c>
      <c r="F6" s="62" t="s">
        <v>721</v>
      </c>
      <c r="G6" s="62" t="s">
        <v>721</v>
      </c>
      <c r="H6" s="108">
        <f>R18500031</f>
        <v>0</v>
      </c>
      <c r="I6" s="108">
        <f>R18500041</f>
        <v>0</v>
      </c>
      <c r="J6" s="62" t="s">
        <v>874</v>
      </c>
      <c r="K6" s="62" t="s">
        <v>875</v>
      </c>
    </row>
    <row r="7" spans="1:11" ht="12.75">
      <c r="A7" s="64">
        <v>3</v>
      </c>
      <c r="B7" s="64">
        <v>1</v>
      </c>
      <c r="C7" s="64">
        <v>2</v>
      </c>
      <c r="D7" s="62" t="s">
        <v>869</v>
      </c>
      <c r="E7" s="62" t="s">
        <v>864</v>
      </c>
      <c r="F7" s="62" t="s">
        <v>721</v>
      </c>
      <c r="G7" s="62" t="s">
        <v>721</v>
      </c>
      <c r="H7" s="108">
        <f>R18500032</f>
        <v>0</v>
      </c>
      <c r="I7" s="108">
        <f>R18500042</f>
        <v>0</v>
      </c>
      <c r="J7" s="62" t="s">
        <v>876</v>
      </c>
      <c r="K7" s="62" t="s">
        <v>877</v>
      </c>
    </row>
    <row r="8" spans="1:11" ht="12.75">
      <c r="A8" s="64">
        <v>3</v>
      </c>
      <c r="B8" s="64">
        <v>1</v>
      </c>
      <c r="C8" s="64">
        <v>2</v>
      </c>
      <c r="D8" s="62" t="s">
        <v>869</v>
      </c>
      <c r="E8" s="62" t="s">
        <v>864</v>
      </c>
      <c r="F8" s="62" t="s">
        <v>727</v>
      </c>
      <c r="G8" s="62" t="s">
        <v>727</v>
      </c>
      <c r="H8" s="108">
        <f>R18500031</f>
        <v>0</v>
      </c>
      <c r="I8" s="108">
        <f>R18500071</f>
        <v>0</v>
      </c>
      <c r="J8" s="62" t="s">
        <v>878</v>
      </c>
      <c r="K8" s="62" t="s">
        <v>879</v>
      </c>
    </row>
    <row r="9" spans="1:11" ht="12.75">
      <c r="A9" s="64">
        <v>3</v>
      </c>
      <c r="B9" s="64">
        <v>1</v>
      </c>
      <c r="C9" s="64">
        <v>2</v>
      </c>
      <c r="D9" s="62" t="s">
        <v>869</v>
      </c>
      <c r="E9" s="62" t="s">
        <v>864</v>
      </c>
      <c r="F9" s="62" t="s">
        <v>727</v>
      </c>
      <c r="G9" s="62" t="s">
        <v>727</v>
      </c>
      <c r="H9" s="108">
        <f>R18500032</f>
        <v>0</v>
      </c>
      <c r="I9" s="108">
        <f>R18500072</f>
        <v>0</v>
      </c>
      <c r="J9" s="62" t="s">
        <v>880</v>
      </c>
      <c r="K9" s="62" t="s">
        <v>881</v>
      </c>
    </row>
    <row r="10" spans="1:11" ht="12.75">
      <c r="A10" s="64">
        <v>3</v>
      </c>
      <c r="B10" s="64">
        <v>1</v>
      </c>
      <c r="C10" s="64">
        <v>2</v>
      </c>
      <c r="D10" s="62" t="s">
        <v>869</v>
      </c>
      <c r="E10" s="62" t="s">
        <v>864</v>
      </c>
      <c r="F10" s="62" t="s">
        <v>723</v>
      </c>
      <c r="G10" s="62" t="s">
        <v>723</v>
      </c>
      <c r="H10" s="108">
        <f>R18500041</f>
        <v>0</v>
      </c>
      <c r="I10" s="108">
        <f>R18500051</f>
        <v>0</v>
      </c>
      <c r="J10" s="62" t="s">
        <v>882</v>
      </c>
      <c r="K10" s="62" t="s">
        <v>883</v>
      </c>
    </row>
    <row r="11" spans="1:11" ht="12.75">
      <c r="A11" s="64">
        <v>3</v>
      </c>
      <c r="B11" s="64">
        <v>1</v>
      </c>
      <c r="C11" s="64">
        <v>2</v>
      </c>
      <c r="D11" s="62" t="s">
        <v>869</v>
      </c>
      <c r="E11" s="62" t="s">
        <v>864</v>
      </c>
      <c r="F11" s="62" t="s">
        <v>723</v>
      </c>
      <c r="G11" s="62" t="s">
        <v>723</v>
      </c>
      <c r="H11" s="108">
        <f>R18500042</f>
        <v>0</v>
      </c>
      <c r="I11" s="108">
        <f>R18500052</f>
        <v>0</v>
      </c>
      <c r="J11" s="62" t="s">
        <v>884</v>
      </c>
      <c r="K11" s="62" t="s">
        <v>885</v>
      </c>
    </row>
    <row r="12" spans="1:11" ht="12.75">
      <c r="A12" s="64">
        <v>3</v>
      </c>
      <c r="B12" s="64">
        <v>1</v>
      </c>
      <c r="C12" s="64">
        <v>2</v>
      </c>
      <c r="D12" s="62" t="s">
        <v>869</v>
      </c>
      <c r="E12" s="62" t="s">
        <v>886</v>
      </c>
      <c r="F12" s="62" t="s">
        <v>717</v>
      </c>
      <c r="G12" s="62" t="s">
        <v>729</v>
      </c>
      <c r="H12" s="108">
        <f>R18700011</f>
        <v>0</v>
      </c>
      <c r="I12" s="108">
        <f>R18700021+R18700081</f>
        <v>0</v>
      </c>
      <c r="J12" s="62" t="s">
        <v>887</v>
      </c>
      <c r="K12" s="62" t="s">
        <v>888</v>
      </c>
    </row>
    <row r="13" spans="1:11" ht="12.75">
      <c r="A13" s="64">
        <v>3</v>
      </c>
      <c r="B13" s="64">
        <v>1</v>
      </c>
      <c r="C13" s="64">
        <v>2</v>
      </c>
      <c r="D13" s="62" t="s">
        <v>869</v>
      </c>
      <c r="E13" s="62" t="s">
        <v>886</v>
      </c>
      <c r="F13" s="62" t="s">
        <v>717</v>
      </c>
      <c r="G13" s="62" t="s">
        <v>729</v>
      </c>
      <c r="H13" s="108">
        <f>R18700012</f>
        <v>0</v>
      </c>
      <c r="I13" s="108">
        <f>R18700022+R18700082</f>
        <v>0</v>
      </c>
      <c r="J13" s="62" t="s">
        <v>889</v>
      </c>
      <c r="K13" s="62" t="s">
        <v>890</v>
      </c>
    </row>
    <row r="14" spans="1:11" ht="12.75">
      <c r="A14" s="64">
        <v>3</v>
      </c>
      <c r="B14" s="64">
        <v>1</v>
      </c>
      <c r="C14" s="64">
        <v>2</v>
      </c>
      <c r="D14" s="62" t="s">
        <v>869</v>
      </c>
      <c r="E14" s="62" t="s">
        <v>886</v>
      </c>
      <c r="F14" s="62" t="s">
        <v>717</v>
      </c>
      <c r="G14" s="62" t="s">
        <v>717</v>
      </c>
      <c r="H14" s="108">
        <f>R18700011</f>
        <v>0</v>
      </c>
      <c r="I14" s="108">
        <f>R18700021</f>
        <v>0</v>
      </c>
      <c r="J14" s="62" t="s">
        <v>887</v>
      </c>
      <c r="K14" s="62" t="s">
        <v>891</v>
      </c>
    </row>
    <row r="15" spans="1:11" ht="12.75">
      <c r="A15" s="64">
        <v>3</v>
      </c>
      <c r="B15" s="64">
        <v>1</v>
      </c>
      <c r="C15" s="64">
        <v>2</v>
      </c>
      <c r="D15" s="62" t="s">
        <v>869</v>
      </c>
      <c r="E15" s="62" t="s">
        <v>886</v>
      </c>
      <c r="F15" s="62" t="s">
        <v>717</v>
      </c>
      <c r="G15" s="62" t="s">
        <v>717</v>
      </c>
      <c r="H15" s="108">
        <f>R18700012</f>
        <v>0</v>
      </c>
      <c r="I15" s="108">
        <f>R18700022</f>
        <v>0</v>
      </c>
      <c r="J15" s="62" t="s">
        <v>889</v>
      </c>
      <c r="K15" s="62" t="s">
        <v>892</v>
      </c>
    </row>
    <row r="16" spans="1:11" ht="12.75">
      <c r="A16" s="64">
        <v>3</v>
      </c>
      <c r="B16" s="64">
        <v>1</v>
      </c>
      <c r="C16" s="64">
        <v>2</v>
      </c>
      <c r="D16" s="62" t="s">
        <v>869</v>
      </c>
      <c r="E16" s="62" t="s">
        <v>886</v>
      </c>
      <c r="F16" s="62" t="s">
        <v>721</v>
      </c>
      <c r="G16" s="62" t="s">
        <v>721</v>
      </c>
      <c r="H16" s="108">
        <f>R18700021</f>
        <v>0</v>
      </c>
      <c r="I16" s="108">
        <f>R18700041</f>
        <v>0</v>
      </c>
      <c r="J16" s="62" t="s">
        <v>893</v>
      </c>
      <c r="K16" s="62" t="s">
        <v>894</v>
      </c>
    </row>
    <row r="17" spans="1:11" ht="12.75">
      <c r="A17" s="64">
        <v>3</v>
      </c>
      <c r="B17" s="64">
        <v>1</v>
      </c>
      <c r="C17" s="64">
        <v>2</v>
      </c>
      <c r="D17" s="62" t="s">
        <v>869</v>
      </c>
      <c r="E17" s="62" t="s">
        <v>886</v>
      </c>
      <c r="F17" s="62" t="s">
        <v>721</v>
      </c>
      <c r="G17" s="62" t="s">
        <v>721</v>
      </c>
      <c r="H17" s="108">
        <f>R18700022</f>
        <v>0</v>
      </c>
      <c r="I17" s="108">
        <f>R18700042</f>
        <v>0</v>
      </c>
      <c r="J17" s="62" t="s">
        <v>895</v>
      </c>
      <c r="K17" s="62" t="s">
        <v>896</v>
      </c>
    </row>
    <row r="18" spans="1:11" ht="12.75">
      <c r="A18" s="64">
        <v>3</v>
      </c>
      <c r="B18" s="64">
        <v>1</v>
      </c>
      <c r="C18" s="64">
        <v>2</v>
      </c>
      <c r="D18" s="62" t="s">
        <v>869</v>
      </c>
      <c r="E18" s="62" t="s">
        <v>886</v>
      </c>
      <c r="F18" s="62" t="s">
        <v>723</v>
      </c>
      <c r="G18" s="62" t="s">
        <v>725</v>
      </c>
      <c r="H18" s="108">
        <f>R18700041</f>
        <v>0</v>
      </c>
      <c r="I18" s="108">
        <f>R18700051+R18700061</f>
        <v>0</v>
      </c>
      <c r="J18" s="62" t="s">
        <v>897</v>
      </c>
      <c r="K18" s="62" t="s">
        <v>898</v>
      </c>
    </row>
    <row r="19" spans="1:11" ht="12.75">
      <c r="A19" s="64">
        <v>3</v>
      </c>
      <c r="B19" s="64">
        <v>1</v>
      </c>
      <c r="C19" s="64">
        <v>2</v>
      </c>
      <c r="D19" s="62" t="s">
        <v>869</v>
      </c>
      <c r="E19" s="62" t="s">
        <v>886</v>
      </c>
      <c r="F19" s="62" t="s">
        <v>723</v>
      </c>
      <c r="G19" s="62" t="s">
        <v>725</v>
      </c>
      <c r="H19" s="108">
        <f>R18700042</f>
        <v>0</v>
      </c>
      <c r="I19" s="108">
        <f>R18700052+R18700062</f>
        <v>0</v>
      </c>
      <c r="J19" s="62" t="s">
        <v>899</v>
      </c>
      <c r="K19" s="62" t="s">
        <v>900</v>
      </c>
    </row>
    <row r="20" spans="1:11" ht="12.75">
      <c r="A20" s="64">
        <v>3</v>
      </c>
      <c r="B20" s="64">
        <v>1</v>
      </c>
      <c r="C20" s="64">
        <v>2</v>
      </c>
      <c r="D20" s="62" t="s">
        <v>869</v>
      </c>
      <c r="E20" s="62" t="s">
        <v>886</v>
      </c>
      <c r="F20" s="62" t="s">
        <v>731</v>
      </c>
      <c r="G20" s="62" t="s">
        <v>745</v>
      </c>
      <c r="H20" s="108">
        <f>R18700081</f>
        <v>0</v>
      </c>
      <c r="I20" s="108">
        <f>R18700091+R18700101+R18700111</f>
        <v>0</v>
      </c>
      <c r="J20" s="62" t="s">
        <v>901</v>
      </c>
      <c r="K20" s="62" t="s">
        <v>902</v>
      </c>
    </row>
    <row r="21" spans="1:11" ht="12.75">
      <c r="A21" s="64">
        <v>3</v>
      </c>
      <c r="B21" s="64">
        <v>1</v>
      </c>
      <c r="C21" s="64">
        <v>2</v>
      </c>
      <c r="D21" s="62" t="s">
        <v>869</v>
      </c>
      <c r="E21" s="62" t="s">
        <v>886</v>
      </c>
      <c r="F21" s="62" t="s">
        <v>731</v>
      </c>
      <c r="G21" s="62" t="s">
        <v>745</v>
      </c>
      <c r="H21" s="108">
        <f>R18700082</f>
        <v>0</v>
      </c>
      <c r="I21" s="108">
        <f>R18700092+R18700102+R18700112</f>
        <v>0</v>
      </c>
      <c r="J21" s="62" t="s">
        <v>903</v>
      </c>
      <c r="K21" s="62" t="s">
        <v>904</v>
      </c>
    </row>
    <row r="22" spans="1:11" ht="12.75">
      <c r="A22" s="64">
        <v>2</v>
      </c>
      <c r="B22" s="64">
        <v>1</v>
      </c>
      <c r="C22" s="64">
        <v>2</v>
      </c>
      <c r="D22" s="62" t="s">
        <v>863</v>
      </c>
      <c r="E22" s="62" t="s">
        <v>886</v>
      </c>
      <c r="F22" s="62" t="s">
        <v>747</v>
      </c>
      <c r="G22" s="62" t="s">
        <v>749</v>
      </c>
      <c r="H22" s="108">
        <f>R18700111</f>
        <v>0</v>
      </c>
      <c r="I22" s="108">
        <f>R18700121+R18700131</f>
        <v>0</v>
      </c>
      <c r="J22" s="62" t="s">
        <v>905</v>
      </c>
      <c r="K22" s="62" t="s">
        <v>906</v>
      </c>
    </row>
    <row r="23" spans="1:11" ht="12.75">
      <c r="A23" s="64">
        <v>2</v>
      </c>
      <c r="B23" s="64">
        <v>1</v>
      </c>
      <c r="C23" s="64">
        <v>2</v>
      </c>
      <c r="D23" s="62" t="s">
        <v>863</v>
      </c>
      <c r="E23" s="62" t="s">
        <v>886</v>
      </c>
      <c r="F23" s="62" t="s">
        <v>747</v>
      </c>
      <c r="G23" s="62" t="s">
        <v>749</v>
      </c>
      <c r="H23" s="108">
        <f>R18700112</f>
        <v>0</v>
      </c>
      <c r="I23" s="108">
        <f>R18700122+R18700132</f>
        <v>0</v>
      </c>
      <c r="J23" s="62" t="s">
        <v>907</v>
      </c>
      <c r="K23" s="62" t="s">
        <v>908</v>
      </c>
    </row>
    <row r="24" spans="1:11" ht="12.75">
      <c r="A24" s="64">
        <v>3</v>
      </c>
      <c r="B24" s="64">
        <v>1</v>
      </c>
      <c r="C24" s="64">
        <v>2</v>
      </c>
      <c r="D24" s="62" t="s">
        <v>869</v>
      </c>
      <c r="E24" s="62" t="s">
        <v>886</v>
      </c>
      <c r="F24" s="62" t="s">
        <v>761</v>
      </c>
      <c r="G24" s="62" t="s">
        <v>761</v>
      </c>
      <c r="H24" s="108">
        <f>R18700181</f>
        <v>0</v>
      </c>
      <c r="I24" s="108">
        <f>R18700191</f>
        <v>0</v>
      </c>
      <c r="J24" s="62" t="s">
        <v>909</v>
      </c>
      <c r="K24" s="62" t="s">
        <v>910</v>
      </c>
    </row>
    <row r="25" spans="1:11" ht="12.75">
      <c r="A25" s="64">
        <v>3</v>
      </c>
      <c r="B25" s="64">
        <v>1</v>
      </c>
      <c r="C25" s="64">
        <v>2</v>
      </c>
      <c r="D25" s="62" t="s">
        <v>869</v>
      </c>
      <c r="E25" s="62" t="s">
        <v>886</v>
      </c>
      <c r="F25" s="62" t="s">
        <v>761</v>
      </c>
      <c r="G25" s="62" t="s">
        <v>761</v>
      </c>
      <c r="H25" s="108">
        <f>R18700182</f>
        <v>0</v>
      </c>
      <c r="I25" s="108">
        <f>R18700192</f>
        <v>0</v>
      </c>
      <c r="J25" s="62" t="s">
        <v>911</v>
      </c>
      <c r="K25" s="62" t="s">
        <v>912</v>
      </c>
    </row>
    <row r="26" spans="1:11" ht="12.75">
      <c r="A26" s="64">
        <v>3</v>
      </c>
      <c r="B26" s="64">
        <v>1</v>
      </c>
      <c r="C26" s="64">
        <v>2</v>
      </c>
      <c r="D26" s="62" t="s">
        <v>869</v>
      </c>
      <c r="E26" s="62" t="s">
        <v>886</v>
      </c>
      <c r="F26" s="62" t="s">
        <v>765</v>
      </c>
      <c r="G26" s="62" t="s">
        <v>817</v>
      </c>
      <c r="H26" s="108">
        <f>R18700201</f>
        <v>0</v>
      </c>
      <c r="I26" s="108">
        <f>R18700211+R18700221+R18700231+R18700241</f>
        <v>0</v>
      </c>
      <c r="J26" s="62" t="s">
        <v>913</v>
      </c>
      <c r="K26" s="62" t="s">
        <v>914</v>
      </c>
    </row>
    <row r="27" spans="1:11" ht="12.75">
      <c r="A27" s="64">
        <v>3</v>
      </c>
      <c r="B27" s="64">
        <v>1</v>
      </c>
      <c r="C27" s="64">
        <v>2</v>
      </c>
      <c r="D27" s="62" t="s">
        <v>869</v>
      </c>
      <c r="E27" s="62" t="s">
        <v>886</v>
      </c>
      <c r="F27" s="62" t="s">
        <v>765</v>
      </c>
      <c r="G27" s="62" t="s">
        <v>817</v>
      </c>
      <c r="H27" s="108">
        <f>R18700202</f>
        <v>0</v>
      </c>
      <c r="I27" s="108">
        <f>R18700212+R18700222+R18700232+R18700242</f>
        <v>0</v>
      </c>
      <c r="J27" s="62" t="s">
        <v>915</v>
      </c>
      <c r="K27" s="62" t="s">
        <v>916</v>
      </c>
    </row>
    <row r="28" spans="1:11" ht="12.75">
      <c r="A28" s="64">
        <v>3</v>
      </c>
      <c r="B28" s="64">
        <v>1</v>
      </c>
      <c r="C28" s="64">
        <v>2</v>
      </c>
      <c r="D28" s="62" t="s">
        <v>869</v>
      </c>
      <c r="E28" s="62" t="s">
        <v>917</v>
      </c>
      <c r="F28" s="62" t="s">
        <v>717</v>
      </c>
      <c r="G28" s="62" t="s">
        <v>717</v>
      </c>
      <c r="H28" s="108">
        <f>R18800011</f>
        <v>0</v>
      </c>
      <c r="I28" s="108">
        <f>R18800021</f>
        <v>0</v>
      </c>
      <c r="J28" s="62" t="s">
        <v>918</v>
      </c>
      <c r="K28" s="62" t="s">
        <v>919</v>
      </c>
    </row>
    <row r="29" spans="1:11" ht="12.75">
      <c r="A29" s="64">
        <v>3</v>
      </c>
      <c r="B29" s="64">
        <v>1</v>
      </c>
      <c r="C29" s="64">
        <v>2</v>
      </c>
      <c r="D29" s="62" t="s">
        <v>869</v>
      </c>
      <c r="E29" s="62" t="s">
        <v>917</v>
      </c>
      <c r="F29" s="62" t="s">
        <v>717</v>
      </c>
      <c r="G29" s="62" t="s">
        <v>717</v>
      </c>
      <c r="H29" s="108">
        <f>R18800012</f>
        <v>0</v>
      </c>
      <c r="I29" s="108">
        <f>R18800022</f>
        <v>0</v>
      </c>
      <c r="J29" s="62" t="s">
        <v>920</v>
      </c>
      <c r="K29" s="62" t="s">
        <v>921</v>
      </c>
    </row>
    <row r="30" spans="1:11" ht="12.75">
      <c r="A30" s="64">
        <v>3</v>
      </c>
      <c r="B30" s="64">
        <v>1</v>
      </c>
      <c r="C30" s="64">
        <v>2</v>
      </c>
      <c r="D30" s="62" t="s">
        <v>869</v>
      </c>
      <c r="E30" s="62" t="s">
        <v>917</v>
      </c>
      <c r="F30" s="62" t="s">
        <v>721</v>
      </c>
      <c r="G30" s="62" t="s">
        <v>721</v>
      </c>
      <c r="H30" s="108">
        <f>R18800011</f>
        <v>0</v>
      </c>
      <c r="I30" s="108">
        <f>R18800041</f>
        <v>0</v>
      </c>
      <c r="J30" s="62" t="s">
        <v>918</v>
      </c>
      <c r="K30" s="62" t="s">
        <v>922</v>
      </c>
    </row>
    <row r="31" spans="1:11" ht="12.75">
      <c r="A31" s="64">
        <v>3</v>
      </c>
      <c r="B31" s="64">
        <v>1</v>
      </c>
      <c r="C31" s="64">
        <v>2</v>
      </c>
      <c r="D31" s="62" t="s">
        <v>869</v>
      </c>
      <c r="E31" s="62" t="s">
        <v>917</v>
      </c>
      <c r="F31" s="62" t="s">
        <v>721</v>
      </c>
      <c r="G31" s="62" t="s">
        <v>721</v>
      </c>
      <c r="H31" s="108">
        <f>R18800012</f>
        <v>0</v>
      </c>
      <c r="I31" s="108">
        <f>R18800042</f>
        <v>0</v>
      </c>
      <c r="J31" s="62" t="s">
        <v>920</v>
      </c>
      <c r="K31" s="62" t="s">
        <v>923</v>
      </c>
    </row>
    <row r="32" spans="1:11" ht="12.75">
      <c r="A32" s="64">
        <v>3</v>
      </c>
      <c r="B32" s="64">
        <v>1</v>
      </c>
      <c r="C32" s="64">
        <v>2</v>
      </c>
      <c r="D32" s="62" t="s">
        <v>869</v>
      </c>
      <c r="E32" s="62" t="s">
        <v>917</v>
      </c>
      <c r="F32" s="62" t="s">
        <v>723</v>
      </c>
      <c r="G32" s="62" t="s">
        <v>729</v>
      </c>
      <c r="H32" s="108">
        <f>R18800011</f>
        <v>0</v>
      </c>
      <c r="I32" s="108">
        <f>R18800051+R18800061+R18800071+R18800081</f>
        <v>0</v>
      </c>
      <c r="J32" s="62" t="s">
        <v>918</v>
      </c>
      <c r="K32" s="62" t="s">
        <v>924</v>
      </c>
    </row>
    <row r="33" spans="1:11" ht="12.75">
      <c r="A33" s="64">
        <v>3</v>
      </c>
      <c r="B33" s="64">
        <v>1</v>
      </c>
      <c r="C33" s="64">
        <v>2</v>
      </c>
      <c r="D33" s="62" t="s">
        <v>869</v>
      </c>
      <c r="E33" s="62" t="s">
        <v>917</v>
      </c>
      <c r="F33" s="62" t="s">
        <v>723</v>
      </c>
      <c r="G33" s="62" t="s">
        <v>729</v>
      </c>
      <c r="H33" s="108">
        <f>R18800012</f>
        <v>0</v>
      </c>
      <c r="I33" s="108">
        <f>R18800052+R18800062+R18800072+R18800082</f>
        <v>0</v>
      </c>
      <c r="J33" s="62" t="s">
        <v>920</v>
      </c>
      <c r="K33" s="62" t="s">
        <v>925</v>
      </c>
    </row>
    <row r="34" spans="1:11" ht="12.75">
      <c r="A34" s="64">
        <v>3</v>
      </c>
      <c r="B34" s="64">
        <v>1</v>
      </c>
      <c r="C34" s="64">
        <v>2</v>
      </c>
      <c r="D34" s="62" t="s">
        <v>869</v>
      </c>
      <c r="E34" s="62" t="s">
        <v>917</v>
      </c>
      <c r="F34" s="62" t="s">
        <v>743</v>
      </c>
      <c r="G34" s="62" t="s">
        <v>757</v>
      </c>
      <c r="H34" s="108">
        <f>R18800011</f>
        <v>0</v>
      </c>
      <c r="I34" s="108">
        <f>(R18800101+R18800111+R18800131+R18800151+R18800161+R18800171)-30</f>
        <v>-30</v>
      </c>
      <c r="J34" s="62" t="s">
        <v>918</v>
      </c>
      <c r="K34" s="62" t="s">
        <v>926</v>
      </c>
    </row>
    <row r="35" spans="1:11" ht="12.75">
      <c r="A35" s="64">
        <v>3</v>
      </c>
      <c r="B35" s="64">
        <v>1</v>
      </c>
      <c r="C35" s="64">
        <v>2</v>
      </c>
      <c r="D35" s="62" t="s">
        <v>869</v>
      </c>
      <c r="E35" s="62" t="s">
        <v>917</v>
      </c>
      <c r="F35" s="62" t="s">
        <v>743</v>
      </c>
      <c r="G35" s="62" t="s">
        <v>757</v>
      </c>
      <c r="H35" s="108">
        <f>R18800012</f>
        <v>0</v>
      </c>
      <c r="I35" s="108">
        <f>(R18800102+R18800112+R18800132+R18800152+R18800162+R18800172)-30</f>
        <v>-30</v>
      </c>
      <c r="J35" s="62" t="s">
        <v>920</v>
      </c>
      <c r="K35" s="62" t="s">
        <v>927</v>
      </c>
    </row>
    <row r="36" spans="1:11" ht="12.75">
      <c r="A36" s="64">
        <v>3</v>
      </c>
      <c r="B36" s="64">
        <v>1</v>
      </c>
      <c r="C36" s="64">
        <v>2</v>
      </c>
      <c r="D36" s="62" t="s">
        <v>869</v>
      </c>
      <c r="E36" s="62" t="s">
        <v>917</v>
      </c>
      <c r="F36" s="62" t="s">
        <v>747</v>
      </c>
      <c r="G36" s="62" t="s">
        <v>747</v>
      </c>
      <c r="H36" s="108">
        <f>R18800111</f>
        <v>0</v>
      </c>
      <c r="I36" s="108">
        <f>(R18800121)</f>
        <v>0</v>
      </c>
      <c r="J36" s="62" t="s">
        <v>928</v>
      </c>
      <c r="K36" s="62" t="s">
        <v>929</v>
      </c>
    </row>
    <row r="37" spans="1:11" ht="12.75">
      <c r="A37" s="64">
        <v>3</v>
      </c>
      <c r="B37" s="64">
        <v>1</v>
      </c>
      <c r="C37" s="64">
        <v>2</v>
      </c>
      <c r="D37" s="62" t="s">
        <v>869</v>
      </c>
      <c r="E37" s="62" t="s">
        <v>917</v>
      </c>
      <c r="F37" s="62" t="s">
        <v>747</v>
      </c>
      <c r="G37" s="62" t="s">
        <v>747</v>
      </c>
      <c r="H37" s="108">
        <f>R18800112</f>
        <v>0</v>
      </c>
      <c r="I37" s="108">
        <f>(R18800122)</f>
        <v>0</v>
      </c>
      <c r="J37" s="62" t="s">
        <v>930</v>
      </c>
      <c r="K37" s="62" t="s">
        <v>931</v>
      </c>
    </row>
    <row r="38" spans="1:11" ht="12.75">
      <c r="A38" s="64">
        <v>3</v>
      </c>
      <c r="B38" s="64">
        <v>1</v>
      </c>
      <c r="C38" s="64">
        <v>2</v>
      </c>
      <c r="D38" s="62" t="s">
        <v>869</v>
      </c>
      <c r="E38" s="62" t="s">
        <v>917</v>
      </c>
      <c r="F38" s="62" t="s">
        <v>751</v>
      </c>
      <c r="G38" s="62" t="s">
        <v>751</v>
      </c>
      <c r="H38" s="108">
        <f>R18800131</f>
        <v>0</v>
      </c>
      <c r="I38" s="108">
        <f>(R18800141)</f>
        <v>0</v>
      </c>
      <c r="J38" s="62" t="s">
        <v>932</v>
      </c>
      <c r="K38" s="62" t="s">
        <v>933</v>
      </c>
    </row>
    <row r="39" spans="1:11" ht="12.75">
      <c r="A39" s="64">
        <v>3</v>
      </c>
      <c r="B39" s="64">
        <v>1</v>
      </c>
      <c r="C39" s="64">
        <v>2</v>
      </c>
      <c r="D39" s="62" t="s">
        <v>869</v>
      </c>
      <c r="E39" s="62" t="s">
        <v>917</v>
      </c>
      <c r="F39" s="62" t="s">
        <v>751</v>
      </c>
      <c r="G39" s="62" t="s">
        <v>751</v>
      </c>
      <c r="H39" s="108">
        <f>R18800132</f>
        <v>0</v>
      </c>
      <c r="I39" s="108">
        <f>(R18800142)</f>
        <v>0</v>
      </c>
      <c r="J39" s="62" t="s">
        <v>934</v>
      </c>
      <c r="K39" s="62" t="s">
        <v>935</v>
      </c>
    </row>
    <row r="40" spans="1:11" ht="12.75">
      <c r="A40" s="64">
        <v>3</v>
      </c>
      <c r="B40" s="64">
        <v>1</v>
      </c>
      <c r="C40" s="64">
        <v>2</v>
      </c>
      <c r="D40" s="62" t="s">
        <v>936</v>
      </c>
      <c r="E40" s="62" t="s">
        <v>937</v>
      </c>
      <c r="F40" s="62" t="s">
        <v>721</v>
      </c>
      <c r="G40" s="62" t="s">
        <v>721</v>
      </c>
      <c r="H40" s="108">
        <f>R18900031</f>
        <v>0</v>
      </c>
      <c r="I40" s="108">
        <f>R18900041</f>
        <v>0</v>
      </c>
      <c r="J40" s="62" t="s">
        <v>938</v>
      </c>
      <c r="K40" s="62" t="s">
        <v>939</v>
      </c>
    </row>
    <row r="41" spans="1:11" ht="12.75">
      <c r="A41" s="64">
        <v>3</v>
      </c>
      <c r="B41" s="64">
        <v>1</v>
      </c>
      <c r="C41" s="64">
        <v>2</v>
      </c>
      <c r="D41" s="62" t="s">
        <v>936</v>
      </c>
      <c r="E41" s="62" t="s">
        <v>937</v>
      </c>
      <c r="F41" s="62" t="s">
        <v>721</v>
      </c>
      <c r="G41" s="62" t="s">
        <v>721</v>
      </c>
      <c r="H41" s="108">
        <f>R18900032</f>
        <v>0</v>
      </c>
      <c r="I41" s="108">
        <f>R18900042</f>
        <v>0</v>
      </c>
      <c r="J41" s="62" t="s">
        <v>940</v>
      </c>
      <c r="K41" s="62" t="s">
        <v>941</v>
      </c>
    </row>
    <row r="42" spans="1:11" ht="12.75">
      <c r="A42" s="64">
        <v>3</v>
      </c>
      <c r="B42" s="64">
        <v>1</v>
      </c>
      <c r="C42" s="64">
        <v>4</v>
      </c>
      <c r="D42" s="62" t="s">
        <v>869</v>
      </c>
      <c r="E42" s="62" t="s">
        <v>942</v>
      </c>
      <c r="F42" s="62" t="s">
        <v>717</v>
      </c>
      <c r="G42" s="62" t="s">
        <v>751</v>
      </c>
      <c r="H42" s="108">
        <f>R19000011</f>
        <v>0</v>
      </c>
      <c r="I42" s="108">
        <f>(R19000021+R19000071+R19000131+R19000141)</f>
        <v>0</v>
      </c>
      <c r="J42" s="62" t="s">
        <v>943</v>
      </c>
      <c r="K42" s="62" t="s">
        <v>944</v>
      </c>
    </row>
    <row r="43" spans="1:11" ht="12.75">
      <c r="A43" s="64">
        <v>3</v>
      </c>
      <c r="B43" s="64">
        <v>1</v>
      </c>
      <c r="C43" s="64">
        <v>4</v>
      </c>
      <c r="D43" s="62" t="s">
        <v>869</v>
      </c>
      <c r="E43" s="62" t="s">
        <v>942</v>
      </c>
      <c r="F43" s="62" t="s">
        <v>717</v>
      </c>
      <c r="G43" s="62" t="s">
        <v>751</v>
      </c>
      <c r="H43" s="108">
        <f>R19000012</f>
        <v>0</v>
      </c>
      <c r="I43" s="108">
        <f>(R19000022+R19000072+R19000132+R19000142)</f>
        <v>0</v>
      </c>
      <c r="J43" s="62" t="s">
        <v>945</v>
      </c>
      <c r="K43" s="62" t="s">
        <v>946</v>
      </c>
    </row>
    <row r="44" spans="1:11" ht="12.75">
      <c r="A44" s="64">
        <v>3</v>
      </c>
      <c r="B44" s="64">
        <v>1</v>
      </c>
      <c r="C44" s="64">
        <v>4</v>
      </c>
      <c r="D44" s="62" t="s">
        <v>869</v>
      </c>
      <c r="E44" s="62" t="s">
        <v>942</v>
      </c>
      <c r="F44" s="62" t="s">
        <v>717</v>
      </c>
      <c r="G44" s="62" t="s">
        <v>751</v>
      </c>
      <c r="H44" s="108">
        <f>R19000013</f>
        <v>0</v>
      </c>
      <c r="I44" s="108">
        <f>(R19000023+R19000073+R19000133+R19000143)</f>
        <v>0</v>
      </c>
      <c r="J44" s="62" t="s">
        <v>947</v>
      </c>
      <c r="K44" s="62" t="s">
        <v>948</v>
      </c>
    </row>
    <row r="45" spans="1:11" ht="12.75">
      <c r="A45" s="64">
        <v>3</v>
      </c>
      <c r="B45" s="64">
        <v>1</v>
      </c>
      <c r="C45" s="64">
        <v>4</v>
      </c>
      <c r="D45" s="62" t="s">
        <v>869</v>
      </c>
      <c r="E45" s="62" t="s">
        <v>942</v>
      </c>
      <c r="F45" s="62" t="s">
        <v>717</v>
      </c>
      <c r="G45" s="62" t="s">
        <v>751</v>
      </c>
      <c r="H45" s="108">
        <f>R19000014</f>
        <v>0</v>
      </c>
      <c r="I45" s="108">
        <f>(R19000024+R19000074+R19000134+R19000144)</f>
        <v>0</v>
      </c>
      <c r="J45" s="62" t="s">
        <v>949</v>
      </c>
      <c r="K45" s="62" t="s">
        <v>950</v>
      </c>
    </row>
    <row r="46" spans="1:11" ht="12.75">
      <c r="A46" s="64">
        <v>3</v>
      </c>
      <c r="B46" s="64">
        <v>1</v>
      </c>
      <c r="C46" s="64">
        <v>4</v>
      </c>
      <c r="D46" s="62" t="s">
        <v>869</v>
      </c>
      <c r="E46" s="62" t="s">
        <v>942</v>
      </c>
      <c r="F46" s="62" t="s">
        <v>753</v>
      </c>
      <c r="G46" s="62" t="s">
        <v>753</v>
      </c>
      <c r="H46" s="108">
        <f>R19000011</f>
        <v>0</v>
      </c>
      <c r="I46" s="108">
        <f>R19000151</f>
        <v>0</v>
      </c>
      <c r="J46" s="62" t="s">
        <v>943</v>
      </c>
      <c r="K46" s="62" t="s">
        <v>951</v>
      </c>
    </row>
    <row r="47" spans="1:11" ht="12.75">
      <c r="A47" s="64">
        <v>3</v>
      </c>
      <c r="B47" s="64">
        <v>1</v>
      </c>
      <c r="C47" s="64">
        <v>4</v>
      </c>
      <c r="D47" s="62" t="s">
        <v>869</v>
      </c>
      <c r="E47" s="62" t="s">
        <v>942</v>
      </c>
      <c r="F47" s="62" t="s">
        <v>753</v>
      </c>
      <c r="G47" s="62" t="s">
        <v>753</v>
      </c>
      <c r="H47" s="108">
        <f>R19000012</f>
        <v>0</v>
      </c>
      <c r="I47" s="108">
        <f>R19000152</f>
        <v>0</v>
      </c>
      <c r="J47" s="62" t="s">
        <v>945</v>
      </c>
      <c r="K47" s="62" t="s">
        <v>952</v>
      </c>
    </row>
    <row r="48" spans="1:11" ht="12.75">
      <c r="A48" s="64">
        <v>3</v>
      </c>
      <c r="B48" s="64">
        <v>1</v>
      </c>
      <c r="C48" s="64">
        <v>4</v>
      </c>
      <c r="D48" s="62" t="s">
        <v>869</v>
      </c>
      <c r="E48" s="62" t="s">
        <v>942</v>
      </c>
      <c r="F48" s="62" t="s">
        <v>753</v>
      </c>
      <c r="G48" s="62" t="s">
        <v>753</v>
      </c>
      <c r="H48" s="108">
        <f>R19000013</f>
        <v>0</v>
      </c>
      <c r="I48" s="108">
        <f>R19000153</f>
        <v>0</v>
      </c>
      <c r="J48" s="62" t="s">
        <v>947</v>
      </c>
      <c r="K48" s="62" t="s">
        <v>953</v>
      </c>
    </row>
    <row r="49" spans="1:11" ht="12.75">
      <c r="A49" s="64">
        <v>3</v>
      </c>
      <c r="B49" s="64">
        <v>1</v>
      </c>
      <c r="C49" s="64">
        <v>4</v>
      </c>
      <c r="D49" s="62" t="s">
        <v>869</v>
      </c>
      <c r="E49" s="62" t="s">
        <v>942</v>
      </c>
      <c r="F49" s="62" t="s">
        <v>753</v>
      </c>
      <c r="G49" s="62" t="s">
        <v>753</v>
      </c>
      <c r="H49" s="108">
        <f>R19000014</f>
        <v>0</v>
      </c>
      <c r="I49" s="108">
        <f>R19000154</f>
        <v>0</v>
      </c>
      <c r="J49" s="62" t="s">
        <v>949</v>
      </c>
      <c r="K49" s="62" t="s">
        <v>954</v>
      </c>
    </row>
    <row r="50" spans="1:11" ht="12.75">
      <c r="A50" s="64">
        <v>2</v>
      </c>
      <c r="B50" s="64">
        <v>1</v>
      </c>
      <c r="C50" s="64">
        <v>2</v>
      </c>
      <c r="D50" s="62" t="s">
        <v>863</v>
      </c>
      <c r="E50" s="62" t="s">
        <v>942</v>
      </c>
      <c r="F50" s="62" t="s">
        <v>755</v>
      </c>
      <c r="G50" s="62" t="s">
        <v>755</v>
      </c>
      <c r="H50" s="108">
        <f>R19000011</f>
        <v>0</v>
      </c>
      <c r="I50" s="108">
        <f>R19000161</f>
        <v>0</v>
      </c>
      <c r="J50" s="62" t="s">
        <v>943</v>
      </c>
      <c r="K50" s="62" t="s">
        <v>955</v>
      </c>
    </row>
    <row r="51" spans="1:11" ht="12.75">
      <c r="A51" s="64">
        <v>2</v>
      </c>
      <c r="B51" s="64">
        <v>1</v>
      </c>
      <c r="C51" s="64">
        <v>2</v>
      </c>
      <c r="D51" s="62" t="s">
        <v>863</v>
      </c>
      <c r="E51" s="62" t="s">
        <v>942</v>
      </c>
      <c r="F51" s="62" t="s">
        <v>755</v>
      </c>
      <c r="G51" s="62" t="s">
        <v>755</v>
      </c>
      <c r="H51" s="108">
        <f>R19000012</f>
        <v>0</v>
      </c>
      <c r="I51" s="108">
        <f>R19000162</f>
        <v>0</v>
      </c>
      <c r="J51" s="62" t="s">
        <v>945</v>
      </c>
      <c r="K51" s="62" t="s">
        <v>956</v>
      </c>
    </row>
    <row r="52" spans="1:11" ht="12.75">
      <c r="A52" s="64">
        <v>3</v>
      </c>
      <c r="B52" s="64">
        <v>1</v>
      </c>
      <c r="C52" s="64">
        <v>4</v>
      </c>
      <c r="D52" s="62" t="s">
        <v>869</v>
      </c>
      <c r="E52" s="62" t="s">
        <v>942</v>
      </c>
      <c r="F52" s="62" t="s">
        <v>719</v>
      </c>
      <c r="G52" s="62" t="s">
        <v>725</v>
      </c>
      <c r="H52" s="108">
        <f>R19000021</f>
        <v>0</v>
      </c>
      <c r="I52" s="108">
        <f>(R19000031+R19000041+R19000051+R19000061)</f>
        <v>0</v>
      </c>
      <c r="J52" s="62" t="s">
        <v>957</v>
      </c>
      <c r="K52" s="62" t="s">
        <v>958</v>
      </c>
    </row>
    <row r="53" spans="1:11" ht="12.75">
      <c r="A53" s="64">
        <v>3</v>
      </c>
      <c r="B53" s="64">
        <v>1</v>
      </c>
      <c r="C53" s="64">
        <v>4</v>
      </c>
      <c r="D53" s="62" t="s">
        <v>869</v>
      </c>
      <c r="E53" s="62" t="s">
        <v>942</v>
      </c>
      <c r="F53" s="62" t="s">
        <v>719</v>
      </c>
      <c r="G53" s="62" t="s">
        <v>725</v>
      </c>
      <c r="H53" s="108">
        <f>R19000022</f>
        <v>0</v>
      </c>
      <c r="I53" s="108">
        <f>(R19000032+R19000042+R19000052+R19000062)</f>
        <v>0</v>
      </c>
      <c r="J53" s="62" t="s">
        <v>959</v>
      </c>
      <c r="K53" s="62" t="s">
        <v>960</v>
      </c>
    </row>
    <row r="54" spans="1:11" ht="12.75">
      <c r="A54" s="64">
        <v>3</v>
      </c>
      <c r="B54" s="64">
        <v>1</v>
      </c>
      <c r="C54" s="64">
        <v>4</v>
      </c>
      <c r="D54" s="62" t="s">
        <v>869</v>
      </c>
      <c r="E54" s="62" t="s">
        <v>942</v>
      </c>
      <c r="F54" s="62" t="s">
        <v>719</v>
      </c>
      <c r="G54" s="62" t="s">
        <v>725</v>
      </c>
      <c r="H54" s="108">
        <f>R19000023</f>
        <v>0</v>
      </c>
      <c r="I54" s="108">
        <f>(R19000033+R19000043+R19000053+R19000063)</f>
        <v>0</v>
      </c>
      <c r="J54" s="62" t="s">
        <v>961</v>
      </c>
      <c r="K54" s="62" t="s">
        <v>962</v>
      </c>
    </row>
    <row r="55" spans="1:11" ht="12.75">
      <c r="A55" s="64">
        <v>3</v>
      </c>
      <c r="B55" s="64">
        <v>1</v>
      </c>
      <c r="C55" s="64">
        <v>4</v>
      </c>
      <c r="D55" s="62" t="s">
        <v>869</v>
      </c>
      <c r="E55" s="62" t="s">
        <v>942</v>
      </c>
      <c r="F55" s="62" t="s">
        <v>719</v>
      </c>
      <c r="G55" s="62" t="s">
        <v>725</v>
      </c>
      <c r="H55" s="108">
        <f>R19000024</f>
        <v>0</v>
      </c>
      <c r="I55" s="108">
        <f>(R19000034+R19000044+R19000054+R19000064)</f>
        <v>0</v>
      </c>
      <c r="J55" s="62" t="s">
        <v>963</v>
      </c>
      <c r="K55" s="62" t="s">
        <v>964</v>
      </c>
    </row>
    <row r="56" spans="1:11" ht="12.75">
      <c r="A56" s="64">
        <v>3</v>
      </c>
      <c r="B56" s="64">
        <v>1</v>
      </c>
      <c r="C56" s="64">
        <v>4</v>
      </c>
      <c r="D56" s="62" t="s">
        <v>869</v>
      </c>
      <c r="E56" s="62" t="s">
        <v>942</v>
      </c>
      <c r="F56" s="62" t="s">
        <v>729</v>
      </c>
      <c r="G56" s="62" t="s">
        <v>747</v>
      </c>
      <c r="H56" s="108">
        <f>R19000071</f>
        <v>0</v>
      </c>
      <c r="I56" s="108">
        <f>(R19000081+R19000091+R19000101+R19000111+R19000121)</f>
        <v>0</v>
      </c>
      <c r="J56" s="62" t="s">
        <v>965</v>
      </c>
      <c r="K56" s="62" t="s">
        <v>966</v>
      </c>
    </row>
    <row r="57" spans="1:11" ht="12.75">
      <c r="A57" s="64">
        <v>3</v>
      </c>
      <c r="B57" s="64">
        <v>1</v>
      </c>
      <c r="C57" s="64">
        <v>4</v>
      </c>
      <c r="D57" s="62" t="s">
        <v>869</v>
      </c>
      <c r="E57" s="62" t="s">
        <v>942</v>
      </c>
      <c r="F57" s="62" t="s">
        <v>729</v>
      </c>
      <c r="G57" s="62" t="s">
        <v>747</v>
      </c>
      <c r="H57" s="108">
        <f>R19000072</f>
        <v>0</v>
      </c>
      <c r="I57" s="108">
        <f>(R19000082+R19000092+R19000102+R19000112+R19000122)</f>
        <v>0</v>
      </c>
      <c r="J57" s="62" t="s">
        <v>967</v>
      </c>
      <c r="K57" s="62" t="s">
        <v>968</v>
      </c>
    </row>
    <row r="58" spans="1:11" ht="12.75">
      <c r="A58" s="64">
        <v>3</v>
      </c>
      <c r="B58" s="64">
        <v>1</v>
      </c>
      <c r="C58" s="64">
        <v>4</v>
      </c>
      <c r="D58" s="62" t="s">
        <v>869</v>
      </c>
      <c r="E58" s="62" t="s">
        <v>942</v>
      </c>
      <c r="F58" s="62" t="s">
        <v>729</v>
      </c>
      <c r="G58" s="62" t="s">
        <v>747</v>
      </c>
      <c r="H58" s="108">
        <f>R19000073</f>
        <v>0</v>
      </c>
      <c r="I58" s="108">
        <f>(R19000083+R19000093+R19000103+R19000113+R19000123)</f>
        <v>0</v>
      </c>
      <c r="J58" s="62" t="s">
        <v>969</v>
      </c>
      <c r="K58" s="62" t="s">
        <v>970</v>
      </c>
    </row>
    <row r="59" spans="1:11" ht="12.75">
      <c r="A59" s="64">
        <v>3</v>
      </c>
      <c r="B59" s="64">
        <v>1</v>
      </c>
      <c r="C59" s="64">
        <v>4</v>
      </c>
      <c r="D59" s="62" t="s">
        <v>869</v>
      </c>
      <c r="E59" s="62" t="s">
        <v>942</v>
      </c>
      <c r="F59" s="62" t="s">
        <v>729</v>
      </c>
      <c r="G59" s="62" t="s">
        <v>747</v>
      </c>
      <c r="H59" s="108">
        <f>R19000074</f>
        <v>0</v>
      </c>
      <c r="I59" s="108">
        <f>(R19000084+R19000094+R19000104+R19000114+R19000124)</f>
        <v>0</v>
      </c>
      <c r="J59" s="62" t="s">
        <v>971</v>
      </c>
      <c r="K59" s="62" t="s">
        <v>972</v>
      </c>
    </row>
    <row r="60" spans="1:11" ht="12.75">
      <c r="A60" s="64">
        <v>3</v>
      </c>
      <c r="B60" s="64">
        <v>1</v>
      </c>
      <c r="C60" s="64">
        <v>2</v>
      </c>
      <c r="D60" s="62" t="s">
        <v>863</v>
      </c>
      <c r="E60" s="62" t="s">
        <v>942</v>
      </c>
      <c r="F60" s="62" t="s">
        <v>757</v>
      </c>
      <c r="G60" s="62" t="s">
        <v>767</v>
      </c>
      <c r="H60" s="108">
        <f>R19000161</f>
        <v>0</v>
      </c>
      <c r="I60" s="108">
        <f>R19000171+R19000181+R19000191+R19000201+R19000211+R19000221</f>
        <v>0</v>
      </c>
      <c r="J60" s="62" t="s">
        <v>973</v>
      </c>
      <c r="K60" s="62" t="s">
        <v>974</v>
      </c>
    </row>
    <row r="61" spans="1:11" ht="12.75">
      <c r="A61" s="64">
        <v>3</v>
      </c>
      <c r="B61" s="64">
        <v>1</v>
      </c>
      <c r="C61" s="64">
        <v>2</v>
      </c>
      <c r="D61" s="62" t="s">
        <v>863</v>
      </c>
      <c r="E61" s="62" t="s">
        <v>942</v>
      </c>
      <c r="F61" s="62" t="s">
        <v>757</v>
      </c>
      <c r="G61" s="62" t="s">
        <v>767</v>
      </c>
      <c r="H61" s="108">
        <f>R19000162</f>
        <v>0</v>
      </c>
      <c r="I61" s="108">
        <f>R19000172+R19000182+R19000192+R19000202+R19000212+R19000222</f>
        <v>0</v>
      </c>
      <c r="J61" s="62" t="s">
        <v>975</v>
      </c>
      <c r="K61" s="62" t="s">
        <v>976</v>
      </c>
    </row>
    <row r="62" spans="1:11" ht="12.75">
      <c r="A62" s="64">
        <v>3</v>
      </c>
      <c r="B62" s="64">
        <v>1</v>
      </c>
      <c r="C62" s="64">
        <v>4</v>
      </c>
      <c r="D62" s="62" t="s">
        <v>869</v>
      </c>
      <c r="E62" s="62" t="s">
        <v>977</v>
      </c>
      <c r="F62" s="62" t="s">
        <v>721</v>
      </c>
      <c r="G62" s="62" t="s">
        <v>725</v>
      </c>
      <c r="H62" s="108">
        <f>R19100031</f>
        <v>0</v>
      </c>
      <c r="I62" s="108">
        <f>R19100041+R19100051+R19100061</f>
        <v>0</v>
      </c>
      <c r="J62" s="62" t="s">
        <v>978</v>
      </c>
      <c r="K62" s="62" t="s">
        <v>979</v>
      </c>
    </row>
    <row r="63" spans="1:11" ht="12.75">
      <c r="A63" s="64">
        <v>3</v>
      </c>
      <c r="B63" s="64">
        <v>1</v>
      </c>
      <c r="C63" s="64">
        <v>4</v>
      </c>
      <c r="D63" s="62" t="s">
        <v>869</v>
      </c>
      <c r="E63" s="62" t="s">
        <v>977</v>
      </c>
      <c r="F63" s="62" t="s">
        <v>721</v>
      </c>
      <c r="G63" s="62" t="s">
        <v>725</v>
      </c>
      <c r="H63" s="108">
        <f>R19100032</f>
        <v>0</v>
      </c>
      <c r="I63" s="108">
        <f>R19100042+R19100052+R19100062</f>
        <v>0</v>
      </c>
      <c r="J63" s="62" t="s">
        <v>980</v>
      </c>
      <c r="K63" s="62" t="s">
        <v>981</v>
      </c>
    </row>
    <row r="64" spans="1:11" ht="12.75">
      <c r="A64" s="64">
        <v>3</v>
      </c>
      <c r="B64" s="64">
        <v>1</v>
      </c>
      <c r="C64" s="64">
        <v>4</v>
      </c>
      <c r="D64" s="62" t="s">
        <v>869</v>
      </c>
      <c r="E64" s="62" t="s">
        <v>977</v>
      </c>
      <c r="F64" s="62" t="s">
        <v>721</v>
      </c>
      <c r="G64" s="62" t="s">
        <v>725</v>
      </c>
      <c r="H64" s="108">
        <f>R19100033</f>
        <v>0</v>
      </c>
      <c r="I64" s="108">
        <f>R19100043+R19100053+R19100063</f>
        <v>0</v>
      </c>
      <c r="J64" s="62" t="s">
        <v>982</v>
      </c>
      <c r="K64" s="62" t="s">
        <v>983</v>
      </c>
    </row>
    <row r="65" spans="1:11" ht="12.75">
      <c r="A65" s="64">
        <v>3</v>
      </c>
      <c r="B65" s="64">
        <v>1</v>
      </c>
      <c r="C65" s="64">
        <v>4</v>
      </c>
      <c r="D65" s="62" t="s">
        <v>869</v>
      </c>
      <c r="E65" s="62" t="s">
        <v>977</v>
      </c>
      <c r="F65" s="62" t="s">
        <v>721</v>
      </c>
      <c r="G65" s="62" t="s">
        <v>725</v>
      </c>
      <c r="H65" s="108">
        <f>R19100034</f>
        <v>0</v>
      </c>
      <c r="I65" s="108">
        <f>R19100044+R19100054+R19100064</f>
        <v>0</v>
      </c>
      <c r="J65" s="62" t="s">
        <v>984</v>
      </c>
      <c r="K65" s="62" t="s">
        <v>985</v>
      </c>
    </row>
    <row r="66" spans="1:11" ht="12.75">
      <c r="A66" s="64">
        <v>3</v>
      </c>
      <c r="B66" s="64">
        <v>1</v>
      </c>
      <c r="C66" s="64">
        <v>1</v>
      </c>
      <c r="D66" s="62" t="s">
        <v>869</v>
      </c>
      <c r="E66" s="62" t="s">
        <v>977</v>
      </c>
      <c r="F66" s="62" t="s">
        <v>731</v>
      </c>
      <c r="G66" s="62" t="s">
        <v>731</v>
      </c>
      <c r="H66" s="108">
        <f>R19100081</f>
        <v>0</v>
      </c>
      <c r="I66" s="108">
        <f>R19100091</f>
        <v>0</v>
      </c>
      <c r="J66" s="62" t="s">
        <v>986</v>
      </c>
      <c r="K66" s="62" t="s">
        <v>987</v>
      </c>
    </row>
    <row r="67" spans="1:11" ht="12.75">
      <c r="A67" s="64">
        <v>3</v>
      </c>
      <c r="B67" s="64">
        <v>3</v>
      </c>
      <c r="C67" s="64">
        <v>3</v>
      </c>
      <c r="D67" s="62" t="s">
        <v>869</v>
      </c>
      <c r="E67" s="62" t="s">
        <v>977</v>
      </c>
      <c r="F67" s="62" t="s">
        <v>731</v>
      </c>
      <c r="G67" s="62" t="s">
        <v>731</v>
      </c>
      <c r="H67" s="108">
        <f>R19100083</f>
        <v>0</v>
      </c>
      <c r="I67" s="108">
        <f>R19100093</f>
        <v>0</v>
      </c>
      <c r="J67" s="62" t="s">
        <v>988</v>
      </c>
      <c r="K67" s="62" t="s">
        <v>989</v>
      </c>
    </row>
    <row r="68" spans="8:9" ht="12.75">
      <c r="H68" s="108"/>
      <c r="I68" s="10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C8" sqref="C8"/>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1571</v>
      </c>
      <c r="D1" s="92" t="s">
        <v>530</v>
      </c>
    </row>
    <row r="2" ht="12.75">
      <c r="A2" s="93" t="s">
        <v>1572</v>
      </c>
    </row>
    <row r="3" ht="12.75">
      <c r="A3" s="94" t="str">
        <f>"ICO: "&amp;IdentIco&amp;" "&amp;IdentDICO</f>
        <v>ICO:  00</v>
      </c>
    </row>
    <row r="4" ht="12.75">
      <c r="A4" s="95" t="str">
        <f>"Mesiac: "&amp;wshIdentMesiac&amp;" / "&amp;wshIdentRok</f>
        <v>Mesiac: 12 / 2021</v>
      </c>
    </row>
    <row r="5" spans="3:4" ht="12.75">
      <c r="C5" s="89" t="s">
        <v>1568</v>
      </c>
      <c r="D5" s="89"/>
    </row>
    <row r="6" spans="3:4" ht="25.5">
      <c r="C6" s="88" t="s">
        <v>1569</v>
      </c>
      <c r="D6" s="91" t="s">
        <v>1570</v>
      </c>
    </row>
    <row r="7" spans="1:4" ht="12.75">
      <c r="A7" s="97" t="s">
        <v>541</v>
      </c>
      <c r="B7" s="78" t="s">
        <v>542</v>
      </c>
      <c r="C7" s="90" t="s">
        <v>543</v>
      </c>
      <c r="D7" s="90" t="s">
        <v>544</v>
      </c>
    </row>
    <row r="8" spans="1:6" ht="12.75">
      <c r="A8" s="98" t="s">
        <v>842</v>
      </c>
      <c r="B8" s="79" t="s">
        <v>715</v>
      </c>
      <c r="C8" s="80"/>
      <c r="D8" s="80"/>
      <c r="E8" s="81"/>
      <c r="F8" s="81"/>
    </row>
    <row r="9" spans="1:6" ht="12.75">
      <c r="A9" s="98" t="s">
        <v>843</v>
      </c>
      <c r="B9" s="79" t="s">
        <v>717</v>
      </c>
      <c r="C9" s="80"/>
      <c r="D9" s="80"/>
      <c r="E9" s="81"/>
      <c r="F9" s="81"/>
    </row>
    <row r="10" spans="1:6" ht="12.75">
      <c r="A10" s="98" t="s">
        <v>844</v>
      </c>
      <c r="B10" s="79" t="s">
        <v>719</v>
      </c>
      <c r="C10" s="80"/>
      <c r="D10" s="80"/>
      <c r="E10" s="81"/>
      <c r="F10" s="81"/>
    </row>
    <row r="11" spans="1:6" ht="12.75">
      <c r="A11" s="98" t="s">
        <v>845</v>
      </c>
      <c r="B11" s="79" t="s">
        <v>721</v>
      </c>
      <c r="C11" s="80"/>
      <c r="D11" s="80"/>
      <c r="E11" s="81"/>
      <c r="F11" s="81"/>
    </row>
    <row r="12" spans="1:6" ht="12.75">
      <c r="A12" s="98" t="s">
        <v>846</v>
      </c>
      <c r="B12" s="79" t="s">
        <v>723</v>
      </c>
      <c r="C12" s="80"/>
      <c r="D12" s="80"/>
      <c r="E12" s="81"/>
      <c r="F12" s="81"/>
    </row>
    <row r="13" spans="1:6" ht="12.75">
      <c r="A13" s="98" t="s">
        <v>847</v>
      </c>
      <c r="B13" s="79" t="s">
        <v>725</v>
      </c>
      <c r="C13" s="80"/>
      <c r="D13" s="80"/>
      <c r="E13" s="81"/>
      <c r="F13" s="81"/>
    </row>
    <row r="14" spans="1:6" ht="12.75">
      <c r="A14" s="98" t="s">
        <v>848</v>
      </c>
      <c r="B14" s="79" t="s">
        <v>727</v>
      </c>
      <c r="C14" s="80"/>
      <c r="D14" s="80"/>
      <c r="E14" s="81"/>
      <c r="F14" s="81"/>
    </row>
    <row r="15" spans="1:6" ht="12.75">
      <c r="A15" s="98" t="s">
        <v>849</v>
      </c>
      <c r="B15" s="79" t="s">
        <v>729</v>
      </c>
      <c r="C15" s="80"/>
      <c r="D15" s="80"/>
      <c r="E15" s="81"/>
      <c r="F15" s="81"/>
    </row>
    <row r="16" spans="1:6" ht="12.75">
      <c r="A16" s="98" t="s">
        <v>850</v>
      </c>
      <c r="B16" s="79" t="s">
        <v>731</v>
      </c>
      <c r="C16" s="80"/>
      <c r="D16" s="80"/>
      <c r="E16" s="81"/>
      <c r="F16" s="81"/>
    </row>
    <row r="17" spans="1:6" ht="12.75">
      <c r="A17" s="98" t="s">
        <v>851</v>
      </c>
      <c r="B17" s="79" t="s">
        <v>743</v>
      </c>
      <c r="C17" s="80"/>
      <c r="D17" s="80"/>
      <c r="E17" s="81"/>
      <c r="F17" s="81"/>
    </row>
    <row r="18" spans="3:6" ht="12.75">
      <c r="C18" s="81"/>
      <c r="D18" s="81"/>
      <c r="E18" s="81"/>
      <c r="F18" s="81"/>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formula1>C8*1=INT(C8*1)</formula1>
    </dataValidation>
  </dataValidations>
  <printOptions/>
  <pageMargins left="0.7" right="0.7" top="0.75" bottom="0.75" header="0.3" footer="0.3"/>
  <pageSetup fitToHeight="20" fitToWidth="1"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C9" sqref="C9"/>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1575</v>
      </c>
      <c r="D1" s="92" t="s">
        <v>530</v>
      </c>
    </row>
    <row r="2" ht="12.75">
      <c r="A2" s="93" t="s">
        <v>1576</v>
      </c>
    </row>
    <row r="3" ht="12.75">
      <c r="A3" s="94" t="str">
        <f>"ICO: "&amp;IdentIco&amp;" "&amp;IdentDICO</f>
        <v>ICO:  00</v>
      </c>
    </row>
    <row r="4" ht="12.75">
      <c r="A4" s="95" t="str">
        <f>"Mesiac: "&amp;wshIdentMesiac&amp;" / "&amp;wshIdentRok</f>
        <v>Mesiac: 12 / 2021</v>
      </c>
    </row>
    <row r="5" spans="3:4" ht="12.75">
      <c r="C5" s="89" t="s">
        <v>1574</v>
      </c>
      <c r="D5" s="89"/>
    </row>
    <row r="6" spans="3:4" ht="25.5">
      <c r="C6" s="88" t="s">
        <v>1569</v>
      </c>
      <c r="D6" s="91" t="s">
        <v>1570</v>
      </c>
    </row>
    <row r="7" spans="1:4" ht="12.75">
      <c r="A7" s="97" t="s">
        <v>541</v>
      </c>
      <c r="B7" s="78" t="s">
        <v>542</v>
      </c>
      <c r="C7" s="90" t="s">
        <v>543</v>
      </c>
      <c r="D7" s="90" t="s">
        <v>544</v>
      </c>
    </row>
    <row r="8" spans="1:6" ht="12.75">
      <c r="A8" s="98" t="s">
        <v>833</v>
      </c>
      <c r="B8" s="79" t="s">
        <v>715</v>
      </c>
      <c r="C8" s="99" t="s">
        <v>1573</v>
      </c>
      <c r="D8" s="99" t="s">
        <v>1573</v>
      </c>
      <c r="E8" s="81"/>
      <c r="F8" s="81"/>
    </row>
    <row r="9" spans="1:6" ht="12.75">
      <c r="A9" s="98" t="s">
        <v>834</v>
      </c>
      <c r="B9" s="79" t="s">
        <v>717</v>
      </c>
      <c r="C9" s="80"/>
      <c r="D9" s="80"/>
      <c r="E9" s="81"/>
      <c r="F9" s="81"/>
    </row>
    <row r="10" spans="1:6" ht="12.75">
      <c r="A10" s="98" t="s">
        <v>835</v>
      </c>
      <c r="B10" s="79" t="s">
        <v>719</v>
      </c>
      <c r="C10" s="80"/>
      <c r="D10" s="80"/>
      <c r="E10" s="81"/>
      <c r="F10" s="81"/>
    </row>
    <row r="11" spans="1:6" ht="12.75">
      <c r="A11" s="98" t="s">
        <v>836</v>
      </c>
      <c r="B11" s="79" t="s">
        <v>721</v>
      </c>
      <c r="C11" s="80"/>
      <c r="D11" s="80"/>
      <c r="E11" s="81"/>
      <c r="F11" s="81"/>
    </row>
    <row r="12" spans="1:6" ht="12.75">
      <c r="A12" s="98" t="s">
        <v>837</v>
      </c>
      <c r="B12" s="79" t="s">
        <v>723</v>
      </c>
      <c r="C12" s="80"/>
      <c r="D12" s="80"/>
      <c r="E12" s="81"/>
      <c r="F12" s="81"/>
    </row>
    <row r="13" spans="1:6" ht="12.75">
      <c r="A13" s="98" t="s">
        <v>838</v>
      </c>
      <c r="B13" s="79" t="s">
        <v>725</v>
      </c>
      <c r="C13" s="99" t="s">
        <v>1573</v>
      </c>
      <c r="D13" s="99" t="s">
        <v>1573</v>
      </c>
      <c r="E13" s="81"/>
      <c r="F13" s="81"/>
    </row>
    <row r="14" spans="1:6" ht="12.75">
      <c r="A14" s="98" t="s">
        <v>839</v>
      </c>
      <c r="B14" s="79" t="s">
        <v>727</v>
      </c>
      <c r="C14" s="80"/>
      <c r="D14" s="80"/>
      <c r="E14" s="81"/>
      <c r="F14" s="81"/>
    </row>
    <row r="15" spans="1:6" ht="12.75">
      <c r="A15" s="98" t="s">
        <v>840</v>
      </c>
      <c r="B15" s="79" t="s">
        <v>729</v>
      </c>
      <c r="C15" s="80"/>
      <c r="D15" s="80"/>
      <c r="E15" s="81"/>
      <c r="F15" s="81"/>
    </row>
    <row r="16" spans="1:6" ht="25.5">
      <c r="A16" s="98" t="s">
        <v>841</v>
      </c>
      <c r="B16" s="79" t="s">
        <v>731</v>
      </c>
      <c r="C16" s="80"/>
      <c r="D16" s="80"/>
      <c r="E16" s="81"/>
      <c r="F16" s="81"/>
    </row>
    <row r="17" spans="3:6" ht="12.75">
      <c r="C17" s="81"/>
      <c r="D17" s="81"/>
      <c r="E17" s="81"/>
      <c r="F17" s="81"/>
    </row>
  </sheetData>
  <sheetProtection password="EA52" sheet="1" objects="1" selectLockedCells="1"/>
  <mergeCells count="1">
    <mergeCell ref="C5:D5"/>
  </mergeCells>
  <dataValidations count="1">
    <dataValidation type="custom" allowBlank="1" showInputMessage="1" showErrorMessage="1" sqref="C9 D9 C10 D10 C11 D11 C12 D12 C14 D14 C15 D15 C16 D16">
      <formula1>C9*1=INT(C9*1)</formula1>
    </dataValidation>
  </dataValidations>
  <printOptions/>
  <pageMargins left="0.7" right="0.7" top="0.75" bottom="0.75" header="0.3" footer="0.3"/>
  <pageSetup fitToHeight="20" fitToWidth="1"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C9" sqref="C9"/>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1577</v>
      </c>
      <c r="D1" s="92" t="s">
        <v>530</v>
      </c>
    </row>
    <row r="2" ht="12.75">
      <c r="A2" s="93" t="s">
        <v>1578</v>
      </c>
    </row>
    <row r="3" ht="12.75">
      <c r="A3" s="94" t="str">
        <f>"ICO: "&amp;IdentIco&amp;" "&amp;IdentDICO</f>
        <v>ICO:  00</v>
      </c>
    </row>
    <row r="4" ht="12.75">
      <c r="A4" s="95" t="str">
        <f>"Mesiac: "&amp;wshIdentMesiac&amp;" / "&amp;wshIdentRok</f>
        <v>Mesiac: 12 / 2021</v>
      </c>
    </row>
    <row r="5" spans="3:4" ht="12.75">
      <c r="C5" s="89" t="s">
        <v>1568</v>
      </c>
      <c r="D5" s="89"/>
    </row>
    <row r="6" spans="3:4" ht="25.5">
      <c r="C6" s="88" t="s">
        <v>1569</v>
      </c>
      <c r="D6" s="91" t="s">
        <v>1570</v>
      </c>
    </row>
    <row r="7" spans="1:4" ht="12.75">
      <c r="A7" s="97" t="s">
        <v>541</v>
      </c>
      <c r="B7" s="78" t="s">
        <v>542</v>
      </c>
      <c r="C7" s="90" t="s">
        <v>543</v>
      </c>
      <c r="D7" s="90" t="s">
        <v>544</v>
      </c>
    </row>
    <row r="8" spans="1:6" ht="12.75">
      <c r="A8" s="98" t="s">
        <v>824</v>
      </c>
      <c r="B8" s="79" t="s">
        <v>715</v>
      </c>
      <c r="C8" s="101">
        <f>R18500031-R18500021</f>
        <v>0</v>
      </c>
      <c r="D8" s="101">
        <f>R18500032-R18500022</f>
        <v>0</v>
      </c>
      <c r="E8" s="81"/>
      <c r="F8" s="81"/>
    </row>
    <row r="9" spans="1:6" ht="12.75">
      <c r="A9" s="98" t="s">
        <v>825</v>
      </c>
      <c r="B9" s="79" t="s">
        <v>717</v>
      </c>
      <c r="C9" s="80"/>
      <c r="D9" s="80"/>
      <c r="E9" s="81"/>
      <c r="F9" s="81"/>
    </row>
    <row r="10" spans="1:6" ht="12.75">
      <c r="A10" s="98" t="s">
        <v>826</v>
      </c>
      <c r="B10" s="79" t="s">
        <v>719</v>
      </c>
      <c r="C10" s="80"/>
      <c r="D10" s="80"/>
      <c r="E10" s="81"/>
      <c r="F10" s="81"/>
    </row>
    <row r="11" spans="1:6" ht="12.75">
      <c r="A11" s="98" t="s">
        <v>827</v>
      </c>
      <c r="B11" s="79" t="s">
        <v>721</v>
      </c>
      <c r="C11" s="80"/>
      <c r="D11" s="80"/>
      <c r="E11" s="81"/>
      <c r="F11" s="81"/>
    </row>
    <row r="12" spans="1:6" ht="12.75">
      <c r="A12" s="98" t="s">
        <v>828</v>
      </c>
      <c r="B12" s="79" t="s">
        <v>723</v>
      </c>
      <c r="C12" s="80"/>
      <c r="D12" s="80"/>
      <c r="E12" s="81"/>
      <c r="F12" s="81"/>
    </row>
    <row r="13" spans="1:6" ht="25.5">
      <c r="A13" s="98" t="s">
        <v>829</v>
      </c>
      <c r="B13" s="79" t="s">
        <v>725</v>
      </c>
      <c r="C13" s="80"/>
      <c r="D13" s="80"/>
      <c r="E13" s="81"/>
      <c r="F13" s="81"/>
    </row>
    <row r="14" spans="1:6" ht="12.75">
      <c r="A14" s="98" t="s">
        <v>830</v>
      </c>
      <c r="B14" s="79" t="s">
        <v>727</v>
      </c>
      <c r="C14" s="80"/>
      <c r="D14" s="80"/>
      <c r="E14" s="81"/>
      <c r="F14" s="81"/>
    </row>
    <row r="15" spans="1:6" ht="12.75">
      <c r="A15" s="98" t="s">
        <v>831</v>
      </c>
      <c r="B15" s="79" t="s">
        <v>729</v>
      </c>
      <c r="C15" s="80"/>
      <c r="D15" s="80"/>
      <c r="E15" s="81"/>
      <c r="F15" s="81"/>
    </row>
    <row r="16" spans="1:6" ht="12.75">
      <c r="A16" s="98" t="s">
        <v>832</v>
      </c>
      <c r="B16" s="79" t="s">
        <v>731</v>
      </c>
      <c r="C16" s="80"/>
      <c r="D16" s="80"/>
      <c r="E16" s="81"/>
      <c r="F16" s="81"/>
    </row>
    <row r="17" spans="1:6" ht="12.75">
      <c r="A17" s="98" t="s">
        <v>710</v>
      </c>
      <c r="B17" s="79" t="s">
        <v>732</v>
      </c>
      <c r="C17" s="101">
        <f>SUM(R18500011:R18500091)</f>
        <v>0</v>
      </c>
      <c r="D17" s="101">
        <f>SUM(R18500012:R18500092)</f>
        <v>0</v>
      </c>
      <c r="E17" s="81"/>
      <c r="F17" s="81"/>
    </row>
    <row r="18" spans="3:6" ht="12.75">
      <c r="C18" s="81"/>
      <c r="D18" s="81"/>
      <c r="E18" s="81"/>
      <c r="F18" s="81"/>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formula1>C8*1=INT(C8*1)</formula1>
    </dataValidation>
  </dataValidations>
  <printOptions/>
  <pageMargins left="0.7" right="0.7" top="0.75" bottom="0.75" header="0.3" footer="0.3"/>
  <pageSetup fitToHeight="20" fitToWidth="1"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
    </sheetView>
  </sheetViews>
  <sheetFormatPr defaultColWidth="9.00390625" defaultRowHeight="12.75"/>
  <cols>
    <col min="1" max="1" width="55.75390625" style="96" customWidth="1"/>
    <col min="2" max="2" width="7.25390625" style="77" bestFit="1" customWidth="1"/>
    <col min="3" max="4" width="15.75390625" style="4" customWidth="1"/>
    <col min="5" max="16384" width="9.125" style="4" customWidth="1"/>
  </cols>
  <sheetData>
    <row r="1" spans="1:4" ht="12.75">
      <c r="A1" s="93" t="s">
        <v>1581</v>
      </c>
      <c r="D1" s="92" t="s">
        <v>530</v>
      </c>
    </row>
    <row r="2" ht="12.75">
      <c r="A2" s="93" t="s">
        <v>1582</v>
      </c>
    </row>
    <row r="3" ht="12.75">
      <c r="A3" s="94" t="str">
        <f>"ICO: "&amp;IdentIco&amp;" "&amp;IdentDICO</f>
        <v>ICO:  00</v>
      </c>
    </row>
    <row r="4" ht="12.75">
      <c r="A4" s="95" t="str">
        <f>"Mesiac: "&amp;wshIdentMesiac&amp;" / "&amp;wshIdentRok</f>
        <v>Mesiac: 12 / 2021</v>
      </c>
    </row>
    <row r="5" spans="3:4" ht="25.5">
      <c r="C5" s="88" t="s">
        <v>1579</v>
      </c>
      <c r="D5" s="91" t="s">
        <v>1580</v>
      </c>
    </row>
    <row r="6" spans="1:4" ht="12.75">
      <c r="A6" s="97" t="s">
        <v>541</v>
      </c>
      <c r="B6" s="78" t="s">
        <v>542</v>
      </c>
      <c r="C6" s="90" t="s">
        <v>543</v>
      </c>
      <c r="D6" s="90" t="s">
        <v>544</v>
      </c>
    </row>
    <row r="7" spans="1:6" ht="12.75">
      <c r="A7" s="98" t="s">
        <v>792</v>
      </c>
      <c r="B7" s="79" t="s">
        <v>715</v>
      </c>
      <c r="C7" s="80"/>
      <c r="D7" s="80"/>
      <c r="E7" s="81"/>
      <c r="F7" s="81"/>
    </row>
    <row r="8" spans="1:6" ht="12.75">
      <c r="A8" s="98" t="s">
        <v>793</v>
      </c>
      <c r="B8" s="79" t="s">
        <v>717</v>
      </c>
      <c r="C8" s="80"/>
      <c r="D8" s="80"/>
      <c r="E8" s="81"/>
      <c r="F8" s="81"/>
    </row>
    <row r="9" spans="1:6" ht="25.5">
      <c r="A9" s="98" t="s">
        <v>794</v>
      </c>
      <c r="B9" s="79" t="s">
        <v>719</v>
      </c>
      <c r="C9" s="80"/>
      <c r="D9" s="80"/>
      <c r="E9" s="81"/>
      <c r="F9" s="81"/>
    </row>
    <row r="10" spans="1:6" ht="12.75">
      <c r="A10" s="98" t="s">
        <v>795</v>
      </c>
      <c r="B10" s="79" t="s">
        <v>721</v>
      </c>
      <c r="C10" s="80"/>
      <c r="D10" s="80"/>
      <c r="E10" s="81"/>
      <c r="F10" s="81"/>
    </row>
    <row r="11" spans="1:6" ht="12.75">
      <c r="A11" s="98" t="s">
        <v>796</v>
      </c>
      <c r="B11" s="79" t="s">
        <v>723</v>
      </c>
      <c r="C11" s="80"/>
      <c r="D11" s="80"/>
      <c r="E11" s="81"/>
      <c r="F11" s="81"/>
    </row>
    <row r="12" spans="1:6" ht="25.5">
      <c r="A12" s="98" t="s">
        <v>797</v>
      </c>
      <c r="B12" s="79" t="s">
        <v>725</v>
      </c>
      <c r="C12" s="80"/>
      <c r="D12" s="80"/>
      <c r="E12" s="81"/>
      <c r="F12" s="81"/>
    </row>
    <row r="13" spans="1:6" ht="12.75">
      <c r="A13" s="98" t="s">
        <v>798</v>
      </c>
      <c r="B13" s="79" t="s">
        <v>727</v>
      </c>
      <c r="C13" s="80"/>
      <c r="D13" s="80"/>
      <c r="E13" s="81"/>
      <c r="F13" s="81"/>
    </row>
    <row r="14" spans="1:6" ht="12.75">
      <c r="A14" s="98" t="s">
        <v>799</v>
      </c>
      <c r="B14" s="79" t="s">
        <v>729</v>
      </c>
      <c r="C14" s="80"/>
      <c r="D14" s="80"/>
      <c r="E14" s="81"/>
      <c r="F14" s="81"/>
    </row>
    <row r="15" spans="1:6" ht="12.75">
      <c r="A15" s="98" t="s">
        <v>800</v>
      </c>
      <c r="B15" s="79" t="s">
        <v>731</v>
      </c>
      <c r="C15" s="80"/>
      <c r="D15" s="80"/>
      <c r="E15" s="81"/>
      <c r="F15" s="81"/>
    </row>
    <row r="16" spans="1:6" ht="12.75">
      <c r="A16" s="98" t="s">
        <v>801</v>
      </c>
      <c r="B16" s="79" t="s">
        <v>743</v>
      </c>
      <c r="C16" s="80"/>
      <c r="D16" s="80"/>
      <c r="E16" s="81"/>
      <c r="F16" s="81"/>
    </row>
    <row r="17" spans="1:6" ht="12.75">
      <c r="A17" s="98" t="s">
        <v>802</v>
      </c>
      <c r="B17" s="79" t="s">
        <v>745</v>
      </c>
      <c r="C17" s="101">
        <f>R18700121+R18700131</f>
        <v>0</v>
      </c>
      <c r="D17" s="101">
        <f>R18700122+R18700132</f>
        <v>0</v>
      </c>
      <c r="E17" s="81"/>
      <c r="F17" s="81"/>
    </row>
    <row r="18" spans="1:6" ht="12.75">
      <c r="A18" s="98" t="s">
        <v>803</v>
      </c>
      <c r="B18" s="79" t="s">
        <v>747</v>
      </c>
      <c r="C18" s="80"/>
      <c r="D18" s="80"/>
      <c r="E18" s="81"/>
      <c r="F18" s="81"/>
    </row>
    <row r="19" spans="1:6" ht="12.75">
      <c r="A19" s="98" t="s">
        <v>804</v>
      </c>
      <c r="B19" s="79" t="s">
        <v>749</v>
      </c>
      <c r="C19" s="80"/>
      <c r="D19" s="80"/>
      <c r="E19" s="81"/>
      <c r="F19" s="81"/>
    </row>
    <row r="20" spans="1:6" ht="12.75">
      <c r="A20" s="98" t="s">
        <v>805</v>
      </c>
      <c r="B20" s="79" t="s">
        <v>751</v>
      </c>
      <c r="C20" s="80"/>
      <c r="D20" s="80"/>
      <c r="E20" s="81"/>
      <c r="F20" s="81"/>
    </row>
    <row r="21" spans="1:6" ht="12.75">
      <c r="A21" s="98" t="s">
        <v>806</v>
      </c>
      <c r="B21" s="79" t="s">
        <v>753</v>
      </c>
      <c r="C21" s="80"/>
      <c r="D21" s="80"/>
      <c r="E21" s="81"/>
      <c r="F21" s="81"/>
    </row>
    <row r="22" spans="1:6" ht="12.75">
      <c r="A22" s="98" t="s">
        <v>807</v>
      </c>
      <c r="B22" s="79" t="s">
        <v>755</v>
      </c>
      <c r="C22" s="80"/>
      <c r="D22" s="80"/>
      <c r="E22" s="81"/>
      <c r="F22" s="81"/>
    </row>
    <row r="23" spans="1:6" ht="12.75">
      <c r="A23" s="98" t="s">
        <v>808</v>
      </c>
      <c r="B23" s="79" t="s">
        <v>757</v>
      </c>
      <c r="C23" s="80"/>
      <c r="D23" s="80"/>
      <c r="E23" s="81"/>
      <c r="F23" s="81"/>
    </row>
    <row r="24" spans="1:6" ht="12.75">
      <c r="A24" s="98" t="s">
        <v>809</v>
      </c>
      <c r="B24" s="79" t="s">
        <v>759</v>
      </c>
      <c r="C24" s="80"/>
      <c r="D24" s="80"/>
      <c r="E24" s="81"/>
      <c r="F24" s="81"/>
    </row>
    <row r="25" spans="1:6" ht="12.75">
      <c r="A25" s="98" t="s">
        <v>810</v>
      </c>
      <c r="B25" s="79" t="s">
        <v>761</v>
      </c>
      <c r="C25" s="80"/>
      <c r="D25" s="80"/>
      <c r="E25" s="81"/>
      <c r="F25" s="81"/>
    </row>
    <row r="26" spans="1:6" ht="12.75">
      <c r="A26" s="98" t="s">
        <v>811</v>
      </c>
      <c r="B26" s="79" t="s">
        <v>763</v>
      </c>
      <c r="C26" s="80"/>
      <c r="D26" s="80"/>
      <c r="E26" s="81"/>
      <c r="F26" s="81"/>
    </row>
    <row r="27" spans="1:6" ht="12.75">
      <c r="A27" s="98" t="s">
        <v>812</v>
      </c>
      <c r="B27" s="79" t="s">
        <v>765</v>
      </c>
      <c r="C27" s="80"/>
      <c r="D27" s="80"/>
      <c r="E27" s="81"/>
      <c r="F27" s="81"/>
    </row>
    <row r="28" spans="1:6" ht="12.75">
      <c r="A28" s="98" t="s">
        <v>813</v>
      </c>
      <c r="B28" s="79" t="s">
        <v>767</v>
      </c>
      <c r="C28" s="80"/>
      <c r="D28" s="80"/>
      <c r="E28" s="81"/>
      <c r="F28" s="81"/>
    </row>
    <row r="29" spans="1:6" ht="12.75">
      <c r="A29" s="98" t="s">
        <v>814</v>
      </c>
      <c r="B29" s="79" t="s">
        <v>815</v>
      </c>
      <c r="C29" s="80"/>
      <c r="D29" s="80"/>
      <c r="E29" s="81"/>
      <c r="F29" s="81"/>
    </row>
    <row r="30" spans="1:6" ht="12.75">
      <c r="A30" s="98" t="s">
        <v>816</v>
      </c>
      <c r="B30" s="79" t="s">
        <v>817</v>
      </c>
      <c r="C30" s="80"/>
      <c r="D30" s="80"/>
      <c r="E30" s="81"/>
      <c r="F30" s="81"/>
    </row>
    <row r="31" spans="1:6" ht="12.75">
      <c r="A31" s="98" t="s">
        <v>818</v>
      </c>
      <c r="B31" s="79" t="s">
        <v>819</v>
      </c>
      <c r="C31" s="80"/>
      <c r="D31" s="80"/>
      <c r="E31" s="81"/>
      <c r="F31" s="81"/>
    </row>
    <row r="32" spans="1:6" ht="12.75">
      <c r="A32" s="98" t="s">
        <v>820</v>
      </c>
      <c r="B32" s="79" t="s">
        <v>821</v>
      </c>
      <c r="C32" s="80"/>
      <c r="D32" s="80"/>
      <c r="E32" s="81"/>
      <c r="F32" s="81"/>
    </row>
    <row r="33" spans="1:6" ht="12.75">
      <c r="A33" s="98" t="s">
        <v>822</v>
      </c>
      <c r="B33" s="79" t="s">
        <v>823</v>
      </c>
      <c r="C33" s="80"/>
      <c r="D33" s="80"/>
      <c r="E33" s="81"/>
      <c r="F33" s="81"/>
    </row>
    <row r="34" spans="1:6" ht="12.75">
      <c r="A34" s="98" t="s">
        <v>710</v>
      </c>
      <c r="B34" s="79" t="s">
        <v>732</v>
      </c>
      <c r="C34" s="101">
        <f>SUM(R18700011:R18700271)</f>
        <v>0</v>
      </c>
      <c r="D34" s="101">
        <f>SUM(R18700012:R18700272)</f>
        <v>0</v>
      </c>
      <c r="E34" s="81"/>
      <c r="F34" s="81"/>
    </row>
    <row r="35" spans="3:6" ht="12.75">
      <c r="C35" s="81"/>
      <c r="D35" s="81"/>
      <c r="E35" s="81"/>
      <c r="F35" s="81"/>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formula1>C7*1=INT(C7*1)</formula1>
    </dataValidation>
  </dataValidations>
  <printOptions/>
  <pageMargins left="0.7" right="0.7" top="0.75" bottom="0.75" header="0.3" footer="0.3"/>
  <pageSetup fitToHeight="20"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Lubica Janakova</cp:lastModifiedBy>
  <cp:lastPrinted>2007-01-25T07:42:33Z</cp:lastPrinted>
  <dcterms:created xsi:type="dcterms:W3CDTF">2006-02-07T13:14:29Z</dcterms:created>
  <dcterms:modified xsi:type="dcterms:W3CDTF">2022-03-30T05:56:49Z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